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16" windowHeight="11016" activeTab="1"/>
  </bookViews>
  <sheets>
    <sheet name="ม.1" sheetId="10" r:id="rId1"/>
    <sheet name="ม.3" sheetId="1" r:id="rId2"/>
    <sheet name="ม.4" sheetId="2" r:id="rId3"/>
    <sheet name="ม.6" sheetId="3" r:id="rId4"/>
    <sheet name="ม.8" sheetId="4" r:id="rId5"/>
    <sheet name="ม.9" sheetId="5" r:id="rId6"/>
    <sheet name="ม.14" sheetId="6" r:id="rId7"/>
    <sheet name="โรงสี" sheetId="7" r:id="rId8"/>
    <sheet name="ราคาเสื่อม" sheetId="8" r:id="rId9"/>
    <sheet name="ราคาโรงเรือน" sheetId="9" r:id="rId10"/>
    <sheet name="ภ.ด.ส.7" sheetId="11" r:id="rId11"/>
  </sheets>
  <definedNames>
    <definedName name="_xlnm.Print_Area" localSheetId="0">ม.1!$A$1:$AC$340</definedName>
    <definedName name="_xlnm.Print_Area" localSheetId="6">ม.14!$A:$W</definedName>
    <definedName name="_xlnm.Print_Area" localSheetId="1">ม.3!$A$1:$AB$392</definedName>
    <definedName name="_xlnm.Print_Area" localSheetId="2">ม.4!$A:$W</definedName>
    <definedName name="_xlnm.Print_Area" localSheetId="3">ม.6!$A:$W</definedName>
    <definedName name="_xlnm.Print_Area" localSheetId="4">ม.8!$A:$W</definedName>
    <definedName name="_xlnm.Print_Area" localSheetId="5">ม.9!$A:$W</definedName>
    <definedName name="_xlnm.Print_Titles" localSheetId="0">ม.1!$1:$7</definedName>
    <definedName name="_xlnm.Print_Titles" localSheetId="6">ม.14!$1:$7</definedName>
    <definedName name="_xlnm.Print_Titles" localSheetId="1">ม.3!$1:$7</definedName>
    <definedName name="_xlnm.Print_Titles" localSheetId="2">ม.4!$1:$7</definedName>
    <definedName name="_xlnm.Print_Titles" localSheetId="3">ม.6!$1:$7</definedName>
    <definedName name="_xlnm.Print_Titles" localSheetId="4">ม.8!$1:$7</definedName>
    <definedName name="_xlnm.Print_Titles" localSheetId="5">ม.9!$1:$7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6"/>
  <c r="L115"/>
  <c r="J100" i="4" l="1"/>
  <c r="I11" i="11" l="1"/>
  <c r="R11" s="1"/>
  <c r="T11" s="1"/>
  <c r="V11" s="1"/>
  <c r="Z48" i="7"/>
  <c r="AC48" s="1"/>
  <c r="AG48" s="1"/>
  <c r="Q48"/>
  <c r="O48"/>
  <c r="AG47"/>
  <c r="AI47" s="1"/>
  <c r="AC47"/>
  <c r="Z47"/>
  <c r="Q47"/>
  <c r="O47"/>
  <c r="Z46"/>
  <c r="AC46" s="1"/>
  <c r="AG46" s="1"/>
  <c r="Q46"/>
  <c r="O46"/>
  <c r="Z45"/>
  <c r="AC45" s="1"/>
  <c r="AG45" s="1"/>
  <c r="Q45"/>
  <c r="O45"/>
  <c r="AC44"/>
  <c r="AG44" s="1"/>
  <c r="Z44"/>
  <c r="Q44"/>
  <c r="AC43"/>
  <c r="AG43" s="1"/>
  <c r="Z43"/>
  <c r="Q43"/>
  <c r="O43"/>
  <c r="Z42"/>
  <c r="AC42" s="1"/>
  <c r="AG42" s="1"/>
  <c r="Q42"/>
  <c r="AC41"/>
  <c r="AG41" s="1"/>
  <c r="Z41"/>
  <c r="Q41"/>
  <c r="O41"/>
  <c r="AG40"/>
  <c r="AI40" s="1"/>
  <c r="AC40"/>
  <c r="Z40"/>
  <c r="Q40"/>
  <c r="Z39"/>
  <c r="AC39" s="1"/>
  <c r="AG39" s="1"/>
  <c r="Q39"/>
  <c r="O39"/>
  <c r="Z38"/>
  <c r="AC38" s="1"/>
  <c r="AG38" s="1"/>
  <c r="Q38"/>
  <c r="O38"/>
  <c r="Z37"/>
  <c r="AC37" s="1"/>
  <c r="AG37" s="1"/>
  <c r="Q37"/>
  <c r="Z36"/>
  <c r="AC36" s="1"/>
  <c r="AG36" s="1"/>
  <c r="Q36"/>
  <c r="Z35"/>
  <c r="AC35" s="1"/>
  <c r="AG35" s="1"/>
  <c r="Q35"/>
  <c r="O35"/>
  <c r="Z34"/>
  <c r="AC34" s="1"/>
  <c r="AG34" s="1"/>
  <c r="Q34"/>
  <c r="Z33"/>
  <c r="AC33" s="1"/>
  <c r="AG33" s="1"/>
  <c r="Q33"/>
  <c r="O33"/>
  <c r="Z32"/>
  <c r="AC32" s="1"/>
  <c r="AG32" s="1"/>
  <c r="Q32"/>
  <c r="Z31"/>
  <c r="AC31" s="1"/>
  <c r="AG31" s="1"/>
  <c r="Q31"/>
  <c r="O31"/>
  <c r="AC30"/>
  <c r="AG30" s="1"/>
  <c r="Z30"/>
  <c r="Q30"/>
  <c r="O30"/>
  <c r="Z29"/>
  <c r="AC29" s="1"/>
  <c r="AG29" s="1"/>
  <c r="Q29"/>
  <c r="O29"/>
  <c r="Z28"/>
  <c r="AC28" s="1"/>
  <c r="AG28" s="1"/>
  <c r="Q28"/>
  <c r="O28"/>
  <c r="Z27"/>
  <c r="AC27" s="1"/>
  <c r="AG27" s="1"/>
  <c r="Q27"/>
  <c r="O27"/>
  <c r="AC26"/>
  <c r="AG26" s="1"/>
  <c r="Z26"/>
  <c r="Q26"/>
  <c r="O26"/>
  <c r="Z25"/>
  <c r="AC25" s="1"/>
  <c r="AG25" s="1"/>
  <c r="Q25"/>
  <c r="O25"/>
  <c r="AC24"/>
  <c r="AG24" s="1"/>
  <c r="Z24"/>
  <c r="Q24"/>
  <c r="O24"/>
  <c r="Z23"/>
  <c r="AC23" s="1"/>
  <c r="AG23" s="1"/>
  <c r="Q23"/>
  <c r="O23"/>
  <c r="AC22"/>
  <c r="AG22" s="1"/>
  <c r="Z22"/>
  <c r="Q22"/>
  <c r="O22"/>
  <c r="Z21"/>
  <c r="AC21" s="1"/>
  <c r="AG21" s="1"/>
  <c r="Q21"/>
  <c r="O21"/>
  <c r="AC20"/>
  <c r="AG20" s="1"/>
  <c r="Z20"/>
  <c r="Q20"/>
  <c r="O20"/>
  <c r="Z19"/>
  <c r="AC19" s="1"/>
  <c r="AG19" s="1"/>
  <c r="Q19"/>
  <c r="O19"/>
  <c r="AO18"/>
  <c r="AC18"/>
  <c r="AG18" s="1"/>
  <c r="AI18" s="1"/>
  <c r="Z18"/>
  <c r="Q18"/>
  <c r="O18"/>
  <c r="Z17"/>
  <c r="AC17" s="1"/>
  <c r="AG17" s="1"/>
  <c r="Q17"/>
  <c r="O17"/>
  <c r="AC16"/>
  <c r="AG16" s="1"/>
  <c r="Z16"/>
  <c r="Q16"/>
  <c r="O16"/>
  <c r="Z15"/>
  <c r="AC15" s="1"/>
  <c r="AG15" s="1"/>
  <c r="AO15" s="1"/>
  <c r="Q15"/>
  <c r="O15"/>
  <c r="AC14"/>
  <c r="AG14" s="1"/>
  <c r="AI14" s="1"/>
  <c r="Z14"/>
  <c r="Q14"/>
  <c r="O14"/>
  <c r="Z13"/>
  <c r="AC13" s="1"/>
  <c r="AG13" s="1"/>
  <c r="Q13"/>
  <c r="O13"/>
  <c r="Z12"/>
  <c r="AC12" s="1"/>
  <c r="AG12" s="1"/>
  <c r="Q12"/>
  <c r="O12"/>
  <c r="AI11"/>
  <c r="Z11"/>
  <c r="AC11" s="1"/>
  <c r="AG11" s="1"/>
  <c r="AO11" s="1"/>
  <c r="Q11"/>
  <c r="O11"/>
  <c r="AC10"/>
  <c r="AG10" s="1"/>
  <c r="AI10" s="1"/>
  <c r="Z10"/>
  <c r="Q10"/>
  <c r="O10"/>
  <c r="Z9"/>
  <c r="AC9" s="1"/>
  <c r="AG9" s="1"/>
  <c r="Q9"/>
  <c r="O9"/>
  <c r="Z8"/>
  <c r="AC8" s="1"/>
  <c r="AG8" s="1"/>
  <c r="Q8"/>
  <c r="O8"/>
  <c r="Z7"/>
  <c r="AC7" s="1"/>
  <c r="AG7" s="1"/>
  <c r="AO7" s="1"/>
  <c r="Q7"/>
  <c r="O7"/>
  <c r="AC6"/>
  <c r="AG6" s="1"/>
  <c r="AI6" s="1"/>
  <c r="Z6"/>
  <c r="Q6"/>
  <c r="O6"/>
  <c r="L389" i="6"/>
  <c r="J389"/>
  <c r="L387"/>
  <c r="J387"/>
  <c r="L380"/>
  <c r="J380"/>
  <c r="L379"/>
  <c r="J379"/>
  <c r="L378"/>
  <c r="J378"/>
  <c r="L377"/>
  <c r="L376"/>
  <c r="J376"/>
  <c r="L375"/>
  <c r="L374"/>
  <c r="J374"/>
  <c r="L373"/>
  <c r="J373"/>
  <c r="L372"/>
  <c r="L371"/>
  <c r="J371"/>
  <c r="L370"/>
  <c r="J370"/>
  <c r="L369"/>
  <c r="J369"/>
  <c r="L368"/>
  <c r="J368"/>
  <c r="L367"/>
  <c r="J367"/>
  <c r="L366"/>
  <c r="L365"/>
  <c r="J365"/>
  <c r="L364"/>
  <c r="J364"/>
  <c r="L363"/>
  <c r="J363"/>
  <c r="L362"/>
  <c r="J362"/>
  <c r="L361"/>
  <c r="J361"/>
  <c r="L360"/>
  <c r="J360"/>
  <c r="L359"/>
  <c r="L358"/>
  <c r="J358"/>
  <c r="L357"/>
  <c r="J357"/>
  <c r="L356"/>
  <c r="L355"/>
  <c r="J355"/>
  <c r="L354"/>
  <c r="L353"/>
  <c r="J353"/>
  <c r="L352"/>
  <c r="J352"/>
  <c r="L351"/>
  <c r="J351"/>
  <c r="L350"/>
  <c r="J350"/>
  <c r="L349"/>
  <c r="J349"/>
  <c r="L348"/>
  <c r="J348"/>
  <c r="L347"/>
  <c r="L346"/>
  <c r="J346"/>
  <c r="L345"/>
  <c r="L344"/>
  <c r="L343"/>
  <c r="J343"/>
  <c r="L342"/>
  <c r="J342"/>
  <c r="L341"/>
  <c r="J341"/>
  <c r="L340"/>
  <c r="J340"/>
  <c r="L339"/>
  <c r="L338"/>
  <c r="J338"/>
  <c r="L337"/>
  <c r="J337"/>
  <c r="L335"/>
  <c r="L334"/>
  <c r="J334"/>
  <c r="L333"/>
  <c r="J333"/>
  <c r="L332"/>
  <c r="J332"/>
  <c r="L331"/>
  <c r="J331"/>
  <c r="L330"/>
  <c r="J330"/>
  <c r="L329"/>
  <c r="J329"/>
  <c r="L328"/>
  <c r="J328"/>
  <c r="L327"/>
  <c r="J327"/>
  <c r="L326"/>
  <c r="J326"/>
  <c r="L325"/>
  <c r="J325"/>
  <c r="L324"/>
  <c r="J324"/>
  <c r="L323"/>
  <c r="L322"/>
  <c r="J322"/>
  <c r="L321"/>
  <c r="L320"/>
  <c r="J320"/>
  <c r="L319"/>
  <c r="J319"/>
  <c r="L318"/>
  <c r="L317"/>
  <c r="L316"/>
  <c r="L315"/>
  <c r="J315"/>
  <c r="L314"/>
  <c r="J314"/>
  <c r="L313"/>
  <c r="J313"/>
  <c r="L312"/>
  <c r="L311"/>
  <c r="J311"/>
  <c r="L310"/>
  <c r="J310"/>
  <c r="L309"/>
  <c r="J309"/>
  <c r="L308"/>
  <c r="L307"/>
  <c r="J307"/>
  <c r="L306"/>
  <c r="J306"/>
  <c r="L305"/>
  <c r="J305"/>
  <c r="L304"/>
  <c r="J304"/>
  <c r="L303"/>
  <c r="J303"/>
  <c r="L302"/>
  <c r="L301"/>
  <c r="J301"/>
  <c r="L300"/>
  <c r="J300"/>
  <c r="L299"/>
  <c r="L298"/>
  <c r="J298"/>
  <c r="L297"/>
  <c r="L296"/>
  <c r="J296"/>
  <c r="L295"/>
  <c r="J295"/>
  <c r="L294"/>
  <c r="J294"/>
  <c r="L293"/>
  <c r="J293"/>
  <c r="L292"/>
  <c r="J292"/>
  <c r="L291"/>
  <c r="J291"/>
  <c r="L290"/>
  <c r="J290"/>
  <c r="L289"/>
  <c r="J289"/>
  <c r="L288"/>
  <c r="L287"/>
  <c r="J287"/>
  <c r="L286"/>
  <c r="J286"/>
  <c r="L285"/>
  <c r="J285"/>
  <c r="L284"/>
  <c r="J284"/>
  <c r="L283"/>
  <c r="J283"/>
  <c r="L282"/>
  <c r="J282"/>
  <c r="L277"/>
  <c r="J277"/>
  <c r="L276"/>
  <c r="J276"/>
  <c r="L275"/>
  <c r="J275"/>
  <c r="L274"/>
  <c r="J274"/>
  <c r="L273"/>
  <c r="J273"/>
  <c r="L272"/>
  <c r="J272"/>
  <c r="L271"/>
  <c r="J271"/>
  <c r="L270"/>
  <c r="J270"/>
  <c r="L269"/>
  <c r="J269"/>
  <c r="L268"/>
  <c r="J268"/>
  <c r="L267"/>
  <c r="J267"/>
  <c r="L266"/>
  <c r="J266"/>
  <c r="L265"/>
  <c r="J265"/>
  <c r="L264"/>
  <c r="J264"/>
  <c r="L262"/>
  <c r="J262"/>
  <c r="L261"/>
  <c r="J261"/>
  <c r="L260"/>
  <c r="J260"/>
  <c r="L259"/>
  <c r="J259"/>
  <c r="L258"/>
  <c r="J258"/>
  <c r="L257"/>
  <c r="J257"/>
  <c r="L256"/>
  <c r="J256"/>
  <c r="L255"/>
  <c r="J255"/>
  <c r="L254"/>
  <c r="J254"/>
  <c r="L253"/>
  <c r="J253"/>
  <c r="L252"/>
  <c r="J252"/>
  <c r="L251"/>
  <c r="J251"/>
  <c r="L250"/>
  <c r="J250"/>
  <c r="L249"/>
  <c r="J249"/>
  <c r="L248"/>
  <c r="J248"/>
  <c r="L247"/>
  <c r="J247"/>
  <c r="L246"/>
  <c r="J246"/>
  <c r="L245"/>
  <c r="J245"/>
  <c r="J242"/>
  <c r="L241"/>
  <c r="J241"/>
  <c r="L240"/>
  <c r="J240"/>
  <c r="L239"/>
  <c r="J239"/>
  <c r="L238"/>
  <c r="L237"/>
  <c r="J237"/>
  <c r="L236"/>
  <c r="J236"/>
  <c r="L235"/>
  <c r="J235"/>
  <c r="L234"/>
  <c r="J234"/>
  <c r="L233"/>
  <c r="J233"/>
  <c r="L232"/>
  <c r="J232"/>
  <c r="L231"/>
  <c r="J231"/>
  <c r="L230"/>
  <c r="J230"/>
  <c r="L229"/>
  <c r="J229"/>
  <c r="L228"/>
  <c r="J228"/>
  <c r="L227"/>
  <c r="J227"/>
  <c r="L226"/>
  <c r="J226"/>
  <c r="L225"/>
  <c r="J225"/>
  <c r="L224"/>
  <c r="J224"/>
  <c r="L223"/>
  <c r="J223"/>
  <c r="L222"/>
  <c r="J222"/>
  <c r="L221"/>
  <c r="J221"/>
  <c r="L220"/>
  <c r="J220"/>
  <c r="L219"/>
  <c r="J219"/>
  <c r="L218"/>
  <c r="J218"/>
  <c r="L217"/>
  <c r="J217"/>
  <c r="J216"/>
  <c r="L216" s="1"/>
  <c r="J215"/>
  <c r="L215" s="1"/>
  <c r="L214"/>
  <c r="J214"/>
  <c r="L213"/>
  <c r="J213"/>
  <c r="L212"/>
  <c r="J212"/>
  <c r="L211"/>
  <c r="J211"/>
  <c r="L210"/>
  <c r="J210"/>
  <c r="L209"/>
  <c r="J209"/>
  <c r="E209"/>
  <c r="L208"/>
  <c r="J208"/>
  <c r="L207"/>
  <c r="J207"/>
  <c r="L206"/>
  <c r="J206"/>
  <c r="L205"/>
  <c r="J205"/>
  <c r="L204"/>
  <c r="J204"/>
  <c r="L203"/>
  <c r="J203"/>
  <c r="L202"/>
  <c r="J202"/>
  <c r="L201"/>
  <c r="J201"/>
  <c r="L200"/>
  <c r="J200"/>
  <c r="L199"/>
  <c r="J199"/>
  <c r="L198"/>
  <c r="J198"/>
  <c r="L197"/>
  <c r="J197"/>
  <c r="L196"/>
  <c r="J196"/>
  <c r="L195"/>
  <c r="J195"/>
  <c r="L194"/>
  <c r="J194"/>
  <c r="L193"/>
  <c r="J193"/>
  <c r="L192"/>
  <c r="J192"/>
  <c r="L191"/>
  <c r="J191"/>
  <c r="L190"/>
  <c r="J190"/>
  <c r="L189"/>
  <c r="J189"/>
  <c r="L188"/>
  <c r="J188"/>
  <c r="L187"/>
  <c r="J187"/>
  <c r="L186"/>
  <c r="J186"/>
  <c r="L185"/>
  <c r="J185"/>
  <c r="L184"/>
  <c r="J184"/>
  <c r="L183"/>
  <c r="J183"/>
  <c r="L182"/>
  <c r="J182"/>
  <c r="L181"/>
  <c r="J181"/>
  <c r="L180"/>
  <c r="L179"/>
  <c r="J179"/>
  <c r="L178"/>
  <c r="J178"/>
  <c r="L177"/>
  <c r="J177"/>
  <c r="L176"/>
  <c r="J176"/>
  <c r="L175"/>
  <c r="J175"/>
  <c r="L174"/>
  <c r="J174"/>
  <c r="L173"/>
  <c r="J173"/>
  <c r="L172"/>
  <c r="J172"/>
  <c r="L171"/>
  <c r="J171"/>
  <c r="L170"/>
  <c r="J170"/>
  <c r="L169"/>
  <c r="J169"/>
  <c r="L168"/>
  <c r="J168"/>
  <c r="L167"/>
  <c r="J167"/>
  <c r="L166"/>
  <c r="J166"/>
  <c r="L165"/>
  <c r="J165"/>
  <c r="L164"/>
  <c r="L163"/>
  <c r="J163"/>
  <c r="L162"/>
  <c r="J162"/>
  <c r="L161"/>
  <c r="J161"/>
  <c r="L160"/>
  <c r="J160"/>
  <c r="L159"/>
  <c r="J159"/>
  <c r="L158"/>
  <c r="J158"/>
  <c r="L157"/>
  <c r="J157"/>
  <c r="L156"/>
  <c r="J156"/>
  <c r="L155"/>
  <c r="J155"/>
  <c r="L154"/>
  <c r="J154"/>
  <c r="L153"/>
  <c r="J153"/>
  <c r="L152"/>
  <c r="J152"/>
  <c r="L151"/>
  <c r="J151"/>
  <c r="L150"/>
  <c r="L149"/>
  <c r="J149"/>
  <c r="L148"/>
  <c r="J148"/>
  <c r="L147"/>
  <c r="J147"/>
  <c r="L146"/>
  <c r="J146"/>
  <c r="L145"/>
  <c r="J145"/>
  <c r="L144"/>
  <c r="J144"/>
  <c r="L143"/>
  <c r="J143"/>
  <c r="L142"/>
  <c r="J142"/>
  <c r="L141"/>
  <c r="J141"/>
  <c r="L140"/>
  <c r="J140"/>
  <c r="L139"/>
  <c r="L138"/>
  <c r="J138"/>
  <c r="L137"/>
  <c r="J137"/>
  <c r="L136"/>
  <c r="J136"/>
  <c r="L135"/>
  <c r="J135"/>
  <c r="L134"/>
  <c r="J134"/>
  <c r="L133"/>
  <c r="J133"/>
  <c r="L132"/>
  <c r="J132"/>
  <c r="L131"/>
  <c r="J131"/>
  <c r="L130"/>
  <c r="J130"/>
  <c r="L129"/>
  <c r="J129"/>
  <c r="L128"/>
  <c r="L127"/>
  <c r="J127"/>
  <c r="J116"/>
  <c r="L114"/>
  <c r="J114"/>
  <c r="L113"/>
  <c r="J113"/>
  <c r="L112"/>
  <c r="J112"/>
  <c r="L111"/>
  <c r="J111"/>
  <c r="L110"/>
  <c r="J110"/>
  <c r="L109"/>
  <c r="J109"/>
  <c r="L108"/>
  <c r="J108"/>
  <c r="L107"/>
  <c r="J107"/>
  <c r="L106"/>
  <c r="J106"/>
  <c r="L105"/>
  <c r="J105"/>
  <c r="J104"/>
  <c r="L103"/>
  <c r="L102"/>
  <c r="J102"/>
  <c r="L101"/>
  <c r="J101"/>
  <c r="L100"/>
  <c r="J100"/>
  <c r="L99"/>
  <c r="J99"/>
  <c r="L98"/>
  <c r="J98"/>
  <c r="L97"/>
  <c r="J97"/>
  <c r="L96"/>
  <c r="J96"/>
  <c r="L95"/>
  <c r="J95"/>
  <c r="L94"/>
  <c r="L93"/>
  <c r="J93"/>
  <c r="L92"/>
  <c r="L91"/>
  <c r="L90"/>
  <c r="J90"/>
  <c r="L89"/>
  <c r="J89"/>
  <c r="L88"/>
  <c r="L87"/>
  <c r="L86"/>
  <c r="L85"/>
  <c r="J85"/>
  <c r="L84"/>
  <c r="J84"/>
  <c r="L83"/>
  <c r="L82"/>
  <c r="J82"/>
  <c r="L81"/>
  <c r="J81"/>
  <c r="L80"/>
  <c r="J80"/>
  <c r="L79"/>
  <c r="L78"/>
  <c r="L77"/>
  <c r="L76"/>
  <c r="J76"/>
  <c r="L75"/>
  <c r="J75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J65"/>
  <c r="L64"/>
  <c r="J64"/>
  <c r="L63"/>
  <c r="J63"/>
  <c r="L62"/>
  <c r="J62"/>
  <c r="L61"/>
  <c r="J61"/>
  <c r="L60"/>
  <c r="J60"/>
  <c r="L59"/>
  <c r="J59"/>
  <c r="L58"/>
  <c r="J58"/>
  <c r="L57"/>
  <c r="J57"/>
  <c r="L56"/>
  <c r="J56"/>
  <c r="L55"/>
  <c r="J55"/>
  <c r="L54"/>
  <c r="J54"/>
  <c r="L53"/>
  <c r="L52"/>
  <c r="J52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1"/>
  <c r="J41"/>
  <c r="L40"/>
  <c r="J40"/>
  <c r="L39"/>
  <c r="J39"/>
  <c r="L38"/>
  <c r="J38"/>
  <c r="L37"/>
  <c r="L36"/>
  <c r="J36"/>
  <c r="L35"/>
  <c r="J35"/>
  <c r="L34"/>
  <c r="J34"/>
  <c r="L33"/>
  <c r="J33"/>
  <c r="L32"/>
  <c r="J32"/>
  <c r="L31"/>
  <c r="J31"/>
  <c r="L30"/>
  <c r="J30"/>
  <c r="L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L12"/>
  <c r="J12"/>
  <c r="L11"/>
  <c r="L10"/>
  <c r="J10"/>
  <c r="L9"/>
  <c r="L8"/>
  <c r="J8"/>
  <c r="J407" i="5"/>
  <c r="L407" s="1"/>
  <c r="J406"/>
  <c r="L406" s="1"/>
  <c r="J405"/>
  <c r="L405" s="1"/>
  <c r="J404"/>
  <c r="L404" s="1"/>
  <c r="J403"/>
  <c r="L403" s="1"/>
  <c r="J402"/>
  <c r="L402" s="1"/>
  <c r="L401"/>
  <c r="J401"/>
  <c r="L399"/>
  <c r="J399"/>
  <c r="L397"/>
  <c r="J397"/>
  <c r="L394"/>
  <c r="J394"/>
  <c r="L393"/>
  <c r="J393"/>
  <c r="L392"/>
  <c r="J392"/>
  <c r="L391"/>
  <c r="J391"/>
  <c r="L390"/>
  <c r="L389"/>
  <c r="J389"/>
  <c r="L388"/>
  <c r="J388"/>
  <c r="L387"/>
  <c r="J387"/>
  <c r="L386"/>
  <c r="J386"/>
  <c r="L385"/>
  <c r="L384"/>
  <c r="J384"/>
  <c r="L383"/>
  <c r="J383"/>
  <c r="L382"/>
  <c r="J382"/>
  <c r="L381"/>
  <c r="J381"/>
  <c r="L380"/>
  <c r="J380"/>
  <c r="L378"/>
  <c r="J378"/>
  <c r="L377"/>
  <c r="L376"/>
  <c r="J376"/>
  <c r="L375"/>
  <c r="L374"/>
  <c r="J374"/>
  <c r="L373"/>
  <c r="L372"/>
  <c r="J372"/>
  <c r="L371"/>
  <c r="J371"/>
  <c r="L370"/>
  <c r="J370"/>
  <c r="L369"/>
  <c r="J369"/>
  <c r="L368"/>
  <c r="L367"/>
  <c r="J367"/>
  <c r="L366"/>
  <c r="J366"/>
  <c r="J365"/>
  <c r="L365" s="1"/>
  <c r="L364"/>
  <c r="J364"/>
  <c r="L363"/>
  <c r="J363"/>
  <c r="L362"/>
  <c r="J362"/>
  <c r="L361"/>
  <c r="L360"/>
  <c r="J360"/>
  <c r="L359"/>
  <c r="J359"/>
  <c r="L358"/>
  <c r="J358"/>
  <c r="L357"/>
  <c r="L356"/>
  <c r="J356"/>
  <c r="L353"/>
  <c r="J353"/>
  <c r="L352"/>
  <c r="L351"/>
  <c r="J351"/>
  <c r="L350"/>
  <c r="J350"/>
  <c r="L349"/>
  <c r="J349"/>
  <c r="L348"/>
  <c r="J348"/>
  <c r="L347"/>
  <c r="J347"/>
  <c r="L346"/>
  <c r="J346"/>
  <c r="L345"/>
  <c r="J345"/>
  <c r="L344"/>
  <c r="J344"/>
  <c r="L343"/>
  <c r="J342"/>
  <c r="L342" s="1"/>
  <c r="L341"/>
  <c r="J341"/>
  <c r="L340"/>
  <c r="L339"/>
  <c r="L338"/>
  <c r="J338"/>
  <c r="L337"/>
  <c r="L336"/>
  <c r="J336"/>
  <c r="L335"/>
  <c r="J335"/>
  <c r="L334"/>
  <c r="J334"/>
  <c r="L333"/>
  <c r="J333"/>
  <c r="L332"/>
  <c r="J332"/>
  <c r="L331"/>
  <c r="J331"/>
  <c r="L330"/>
  <c r="J330"/>
  <c r="L329"/>
  <c r="J329"/>
  <c r="L328"/>
  <c r="L327"/>
  <c r="J327"/>
  <c r="L326"/>
  <c r="J326"/>
  <c r="L325"/>
  <c r="J325"/>
  <c r="L324"/>
  <c r="J324"/>
  <c r="L323"/>
  <c r="J323"/>
  <c r="L322"/>
  <c r="L321"/>
  <c r="J321"/>
  <c r="L320"/>
  <c r="J320"/>
  <c r="L319"/>
  <c r="J319"/>
  <c r="L318"/>
  <c r="J318"/>
  <c r="L317"/>
  <c r="J317"/>
  <c r="L316"/>
  <c r="J316"/>
  <c r="L315"/>
  <c r="J315"/>
  <c r="L314"/>
  <c r="J314"/>
  <c r="L313"/>
  <c r="J313"/>
  <c r="L312"/>
  <c r="J312"/>
  <c r="L311"/>
  <c r="J311"/>
  <c r="L310"/>
  <c r="L309"/>
  <c r="J309"/>
  <c r="L308"/>
  <c r="J308"/>
  <c r="L307"/>
  <c r="L306"/>
  <c r="J306"/>
  <c r="L305"/>
  <c r="J305"/>
  <c r="L304"/>
  <c r="J304"/>
  <c r="L303"/>
  <c r="J303"/>
  <c r="L302"/>
  <c r="L301"/>
  <c r="J301"/>
  <c r="L300"/>
  <c r="J300"/>
  <c r="L299"/>
  <c r="L298"/>
  <c r="J298"/>
  <c r="L292"/>
  <c r="J292"/>
  <c r="L291"/>
  <c r="L290"/>
  <c r="J290"/>
  <c r="L289"/>
  <c r="J289"/>
  <c r="L288"/>
  <c r="J288"/>
  <c r="L287"/>
  <c r="J287"/>
  <c r="L286"/>
  <c r="J286"/>
  <c r="L285"/>
  <c r="J285"/>
  <c r="L284"/>
  <c r="J284"/>
  <c r="L283"/>
  <c r="J283"/>
  <c r="L282"/>
  <c r="J282"/>
  <c r="L281"/>
  <c r="J281"/>
  <c r="L280"/>
  <c r="J280"/>
  <c r="L279"/>
  <c r="J279"/>
  <c r="L278"/>
  <c r="J278"/>
  <c r="L277"/>
  <c r="J277"/>
  <c r="L276"/>
  <c r="J276"/>
  <c r="L275"/>
  <c r="J275"/>
  <c r="L274"/>
  <c r="J274"/>
  <c r="L273"/>
  <c r="J273"/>
  <c r="L272"/>
  <c r="J272"/>
  <c r="L271"/>
  <c r="L270"/>
  <c r="J270"/>
  <c r="L269"/>
  <c r="J269"/>
  <c r="L268"/>
  <c r="J268"/>
  <c r="L267"/>
  <c r="J267"/>
  <c r="L266"/>
  <c r="L265"/>
  <c r="J265"/>
  <c r="L264"/>
  <c r="L263"/>
  <c r="J263"/>
  <c r="L262"/>
  <c r="J262"/>
  <c r="L261"/>
  <c r="J261"/>
  <c r="L260"/>
  <c r="L259"/>
  <c r="L258"/>
  <c r="J258"/>
  <c r="L257"/>
  <c r="J257"/>
  <c r="L256"/>
  <c r="J256"/>
  <c r="L255"/>
  <c r="J255"/>
  <c r="L254"/>
  <c r="L253"/>
  <c r="J253"/>
  <c r="L252"/>
  <c r="J252"/>
  <c r="L251"/>
  <c r="L250"/>
  <c r="J250"/>
  <c r="L249"/>
  <c r="J249"/>
  <c r="L248"/>
  <c r="J248"/>
  <c r="L247"/>
  <c r="L246"/>
  <c r="J246"/>
  <c r="L245"/>
  <c r="J245"/>
  <c r="L244"/>
  <c r="J244"/>
  <c r="L243"/>
  <c r="J243"/>
  <c r="L242"/>
  <c r="J242"/>
  <c r="L241"/>
  <c r="J241"/>
  <c r="L240"/>
  <c r="J240"/>
  <c r="L239"/>
  <c r="J239"/>
  <c r="L237"/>
  <c r="J237"/>
  <c r="L236"/>
  <c r="L235"/>
  <c r="J235"/>
  <c r="L234"/>
  <c r="J234"/>
  <c r="L233"/>
  <c r="L232"/>
  <c r="J232"/>
  <c r="L231"/>
  <c r="L230"/>
  <c r="J230"/>
  <c r="L229"/>
  <c r="J229"/>
  <c r="L228"/>
  <c r="J228"/>
  <c r="L227"/>
  <c r="J227"/>
  <c r="L226"/>
  <c r="J226"/>
  <c r="L225"/>
  <c r="J225"/>
  <c r="L224"/>
  <c r="J224"/>
  <c r="L223"/>
  <c r="J223"/>
  <c r="L222"/>
  <c r="J222"/>
  <c r="L221"/>
  <c r="J221"/>
  <c r="L220"/>
  <c r="J220"/>
  <c r="L219"/>
  <c r="J219"/>
  <c r="L218"/>
  <c r="J218"/>
  <c r="L217"/>
  <c r="J217"/>
  <c r="L216"/>
  <c r="J216"/>
  <c r="L215"/>
  <c r="J215"/>
  <c r="L214"/>
  <c r="J214"/>
  <c r="L213"/>
  <c r="J213"/>
  <c r="L212"/>
  <c r="J212"/>
  <c r="L211"/>
  <c r="J211"/>
  <c r="L210"/>
  <c r="J210"/>
  <c r="L209"/>
  <c r="J209"/>
  <c r="L208"/>
  <c r="J208"/>
  <c r="L207"/>
  <c r="L206"/>
  <c r="J206"/>
  <c r="L205"/>
  <c r="J205"/>
  <c r="L204"/>
  <c r="J204"/>
  <c r="L203"/>
  <c r="J203"/>
  <c r="L202"/>
  <c r="J202"/>
  <c r="L201"/>
  <c r="J201"/>
  <c r="L200"/>
  <c r="J200"/>
  <c r="L199"/>
  <c r="J199"/>
  <c r="L198"/>
  <c r="J198"/>
  <c r="L197"/>
  <c r="L196"/>
  <c r="J196"/>
  <c r="L195"/>
  <c r="J195"/>
  <c r="L194"/>
  <c r="J194"/>
  <c r="L193"/>
  <c r="J193"/>
  <c r="L192"/>
  <c r="J192"/>
  <c r="L191"/>
  <c r="J191"/>
  <c r="L190"/>
  <c r="J190"/>
  <c r="L189"/>
  <c r="J189"/>
  <c r="L188"/>
  <c r="J188"/>
  <c r="L187"/>
  <c r="J187"/>
  <c r="L186"/>
  <c r="J186"/>
  <c r="L185"/>
  <c r="J185"/>
  <c r="L184"/>
  <c r="L183"/>
  <c r="J183"/>
  <c r="L182"/>
  <c r="L181"/>
  <c r="J181"/>
  <c r="L180"/>
  <c r="J180"/>
  <c r="L179"/>
  <c r="L178"/>
  <c r="J178"/>
  <c r="L177"/>
  <c r="J177"/>
  <c r="L176"/>
  <c r="J176"/>
  <c r="L175"/>
  <c r="J175"/>
  <c r="L174"/>
  <c r="J174"/>
  <c r="L173"/>
  <c r="J173"/>
  <c r="L172"/>
  <c r="J172"/>
  <c r="L171"/>
  <c r="J171"/>
  <c r="L170"/>
  <c r="J170"/>
  <c r="L169"/>
  <c r="J169"/>
  <c r="L168"/>
  <c r="L167"/>
  <c r="J167"/>
  <c r="L166"/>
  <c r="J166"/>
  <c r="L165"/>
  <c r="J165"/>
  <c r="L164"/>
  <c r="J164"/>
  <c r="L163"/>
  <c r="J163"/>
  <c r="L162"/>
  <c r="J162"/>
  <c r="L161"/>
  <c r="J161"/>
  <c r="L160"/>
  <c r="L159"/>
  <c r="J159"/>
  <c r="L158"/>
  <c r="J158"/>
  <c r="L157"/>
  <c r="L156"/>
  <c r="J156"/>
  <c r="L155"/>
  <c r="J155"/>
  <c r="L154"/>
  <c r="J154"/>
  <c r="L153"/>
  <c r="J153"/>
  <c r="L152"/>
  <c r="L151"/>
  <c r="L150"/>
  <c r="J150"/>
  <c r="L149"/>
  <c r="J149"/>
  <c r="L148"/>
  <c r="J148"/>
  <c r="L147"/>
  <c r="L146"/>
  <c r="J146"/>
  <c r="L145"/>
  <c r="J145"/>
  <c r="L144"/>
  <c r="J144"/>
  <c r="L143"/>
  <c r="J143"/>
  <c r="L142"/>
  <c r="J142"/>
  <c r="L141"/>
  <c r="J141"/>
  <c r="L140"/>
  <c r="J140"/>
  <c r="L139"/>
  <c r="J139"/>
  <c r="L138"/>
  <c r="J138"/>
  <c r="L137"/>
  <c r="J137"/>
  <c r="L136"/>
  <c r="J136"/>
  <c r="L135"/>
  <c r="J135"/>
  <c r="L134"/>
  <c r="J134"/>
  <c r="L133"/>
  <c r="L132"/>
  <c r="J132"/>
  <c r="L131"/>
  <c r="J131"/>
  <c r="L130"/>
  <c r="J130"/>
  <c r="L129"/>
  <c r="J129"/>
  <c r="L128"/>
  <c r="J128"/>
  <c r="J127"/>
  <c r="L127" s="1"/>
  <c r="L126"/>
  <c r="J126"/>
  <c r="L125"/>
  <c r="J125"/>
  <c r="L124"/>
  <c r="L123"/>
  <c r="J123"/>
  <c r="L122"/>
  <c r="J122"/>
  <c r="L121"/>
  <c r="J121"/>
  <c r="L120"/>
  <c r="L119"/>
  <c r="J119"/>
  <c r="L118"/>
  <c r="L117"/>
  <c r="J117"/>
  <c r="L116"/>
  <c r="L115"/>
  <c r="J115"/>
  <c r="L114"/>
  <c r="L113"/>
  <c r="J113"/>
  <c r="L112"/>
  <c r="J112"/>
  <c r="L111"/>
  <c r="J111"/>
  <c r="L110"/>
  <c r="J110"/>
  <c r="L109"/>
  <c r="J109"/>
  <c r="L108"/>
  <c r="J108"/>
  <c r="L107"/>
  <c r="J107"/>
  <c r="L106"/>
  <c r="J106"/>
  <c r="L105"/>
  <c r="J105"/>
  <c r="L104"/>
  <c r="J104"/>
  <c r="L103"/>
  <c r="J103"/>
  <c r="L102"/>
  <c r="J102"/>
  <c r="L101"/>
  <c r="J101"/>
  <c r="L100"/>
  <c r="J100"/>
  <c r="L99"/>
  <c r="J99"/>
  <c r="L98"/>
  <c r="J98"/>
  <c r="L97"/>
  <c r="J97"/>
  <c r="L96"/>
  <c r="J96"/>
  <c r="L95"/>
  <c r="J95"/>
  <c r="L94"/>
  <c r="J94"/>
  <c r="L93"/>
  <c r="J93"/>
  <c r="L92"/>
  <c r="J92"/>
  <c r="L91"/>
  <c r="J91"/>
  <c r="L90"/>
  <c r="J90"/>
  <c r="L89"/>
  <c r="J89"/>
  <c r="L88"/>
  <c r="J88"/>
  <c r="L87"/>
  <c r="J87"/>
  <c r="L86"/>
  <c r="J86"/>
  <c r="L85"/>
  <c r="J85"/>
  <c r="L84"/>
  <c r="J84"/>
  <c r="L83"/>
  <c r="J83"/>
  <c r="L82"/>
  <c r="J82"/>
  <c r="L81"/>
  <c r="J81"/>
  <c r="L80"/>
  <c r="J80"/>
  <c r="L79"/>
  <c r="J79"/>
  <c r="L78"/>
  <c r="J78"/>
  <c r="L77"/>
  <c r="J77"/>
  <c r="L76"/>
  <c r="L75"/>
  <c r="J75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J65"/>
  <c r="L64"/>
  <c r="J64"/>
  <c r="L63"/>
  <c r="J63"/>
  <c r="L62"/>
  <c r="J62"/>
  <c r="L61"/>
  <c r="J61"/>
  <c r="L60"/>
  <c r="J60"/>
  <c r="L59"/>
  <c r="J59"/>
  <c r="L58"/>
  <c r="J58"/>
  <c r="L57"/>
  <c r="J57"/>
  <c r="L56"/>
  <c r="J56"/>
  <c r="L55"/>
  <c r="J55"/>
  <c r="L54"/>
  <c r="J54"/>
  <c r="L53"/>
  <c r="J53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1"/>
  <c r="J41"/>
  <c r="L40"/>
  <c r="J40"/>
  <c r="L39"/>
  <c r="J39"/>
  <c r="L38"/>
  <c r="J38"/>
  <c r="L37"/>
  <c r="J37"/>
  <c r="L36"/>
  <c r="J36"/>
  <c r="L35"/>
  <c r="J35"/>
  <c r="L34"/>
  <c r="J34"/>
  <c r="L33"/>
  <c r="J33"/>
  <c r="L32"/>
  <c r="J32"/>
  <c r="L31"/>
  <c r="J31"/>
  <c r="L30"/>
  <c r="J30"/>
  <c r="L29"/>
  <c r="J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J520" i="4"/>
  <c r="J516"/>
  <c r="J514"/>
  <c r="J512"/>
  <c r="J510"/>
  <c r="J509"/>
  <c r="J508"/>
  <c r="J492"/>
  <c r="L492" s="1"/>
  <c r="J491"/>
  <c r="L491" s="1"/>
  <c r="J490"/>
  <c r="L490" s="1"/>
  <c r="J489"/>
  <c r="L489" s="1"/>
  <c r="L487"/>
  <c r="J460"/>
  <c r="J458"/>
  <c r="J456"/>
  <c r="J454"/>
  <c r="J453"/>
  <c r="J451"/>
  <c r="J449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3"/>
  <c r="J381"/>
  <c r="J379"/>
  <c r="J377"/>
  <c r="J376"/>
  <c r="J375"/>
  <c r="J374"/>
  <c r="J373"/>
  <c r="J372"/>
  <c r="J371"/>
  <c r="J370"/>
  <c r="J369"/>
  <c r="J368"/>
  <c r="J367"/>
  <c r="J366"/>
  <c r="J365"/>
  <c r="J364"/>
  <c r="J362"/>
  <c r="J361"/>
  <c r="J360"/>
  <c r="J359"/>
  <c r="J358"/>
  <c r="J357"/>
  <c r="J356"/>
  <c r="J355"/>
  <c r="J354"/>
  <c r="J353"/>
  <c r="J352"/>
  <c r="J351"/>
  <c r="J350"/>
  <c r="J348"/>
  <c r="J347"/>
  <c r="J346"/>
  <c r="J345"/>
  <c r="J344"/>
  <c r="J343"/>
  <c r="J342"/>
  <c r="J341"/>
  <c r="J340"/>
  <c r="J339"/>
  <c r="J338"/>
  <c r="J337"/>
  <c r="J335"/>
  <c r="J334"/>
  <c r="J333"/>
  <c r="J332"/>
  <c r="J330"/>
  <c r="J329"/>
  <c r="J326"/>
  <c r="J325"/>
  <c r="J324"/>
  <c r="J323"/>
  <c r="J320"/>
  <c r="J319"/>
  <c r="J317"/>
  <c r="J315"/>
  <c r="J312"/>
  <c r="J311"/>
  <c r="J310"/>
  <c r="J309"/>
  <c r="J308"/>
  <c r="J307"/>
  <c r="J306"/>
  <c r="J304"/>
  <c r="J303"/>
  <c r="J302"/>
  <c r="J301"/>
  <c r="J300"/>
  <c r="J299"/>
  <c r="J298"/>
  <c r="J297"/>
  <c r="J296"/>
  <c r="J295"/>
  <c r="J294"/>
  <c r="J293"/>
  <c r="J292"/>
  <c r="J291"/>
  <c r="J289"/>
  <c r="J288"/>
  <c r="J287"/>
  <c r="J286"/>
  <c r="J285"/>
  <c r="J284"/>
  <c r="J283"/>
  <c r="J282"/>
  <c r="J281"/>
  <c r="J280"/>
  <c r="L280" s="1"/>
  <c r="J279"/>
  <c r="J278"/>
  <c r="J277"/>
  <c r="J276"/>
  <c r="J275"/>
  <c r="J274"/>
  <c r="J273"/>
  <c r="J272"/>
  <c r="J271"/>
  <c r="J270"/>
  <c r="J269"/>
  <c r="J268"/>
  <c r="J266"/>
  <c r="J264"/>
  <c r="J263"/>
  <c r="J262"/>
  <c r="J261"/>
  <c r="J259"/>
  <c r="J258"/>
  <c r="J257"/>
  <c r="J256"/>
  <c r="J255"/>
  <c r="J254"/>
  <c r="J253"/>
  <c r="J252"/>
  <c r="J251"/>
  <c r="J250"/>
  <c r="J249"/>
  <c r="J248"/>
  <c r="J247"/>
  <c r="J246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09"/>
  <c r="J207"/>
  <c r="J205"/>
  <c r="J204"/>
  <c r="J203"/>
  <c r="J202"/>
  <c r="J201"/>
  <c r="J199"/>
  <c r="J198"/>
  <c r="J197"/>
  <c r="J196"/>
  <c r="J195"/>
  <c r="J194"/>
  <c r="J193"/>
  <c r="J192"/>
  <c r="J191"/>
  <c r="J190"/>
  <c r="J189"/>
  <c r="J188"/>
  <c r="J187"/>
  <c r="J186"/>
  <c r="J185"/>
  <c r="J184"/>
  <c r="J182"/>
  <c r="J181"/>
  <c r="J180"/>
  <c r="J178"/>
  <c r="J177"/>
  <c r="J176"/>
  <c r="J175"/>
  <c r="J174"/>
  <c r="J173"/>
  <c r="J172"/>
  <c r="J170"/>
  <c r="J168"/>
  <c r="J167"/>
  <c r="J166"/>
  <c r="J165"/>
  <c r="J164"/>
  <c r="J162"/>
  <c r="J161"/>
  <c r="J160"/>
  <c r="J158"/>
  <c r="J157"/>
  <c r="J155"/>
  <c r="J154"/>
  <c r="J153"/>
  <c r="J152"/>
  <c r="J150"/>
  <c r="J149"/>
  <c r="J148"/>
  <c r="J147"/>
  <c r="J146"/>
  <c r="J145"/>
  <c r="J143"/>
  <c r="J141"/>
  <c r="J139"/>
  <c r="J138"/>
  <c r="J137"/>
  <c r="J136"/>
  <c r="J134"/>
  <c r="J133"/>
  <c r="J132"/>
  <c r="L132" s="1"/>
  <c r="J131"/>
  <c r="J130"/>
  <c r="J129"/>
  <c r="J128"/>
  <c r="J127"/>
  <c r="L126"/>
  <c r="J126"/>
  <c r="L125"/>
  <c r="J125"/>
  <c r="L124"/>
  <c r="J124"/>
  <c r="J123"/>
  <c r="J122"/>
  <c r="J121"/>
  <c r="J120"/>
  <c r="J119"/>
  <c r="J118"/>
  <c r="J117"/>
  <c r="J115"/>
  <c r="J114"/>
  <c r="J113"/>
  <c r="J112"/>
  <c r="J111"/>
  <c r="J110"/>
  <c r="J109"/>
  <c r="J108"/>
  <c r="J107"/>
  <c r="J106"/>
  <c r="J105"/>
  <c r="J104"/>
  <c r="J103"/>
  <c r="J102"/>
  <c r="J101"/>
  <c r="J99"/>
  <c r="J98"/>
  <c r="J97"/>
  <c r="J96"/>
  <c r="J92"/>
  <c r="J91"/>
  <c r="J90"/>
  <c r="J89"/>
  <c r="J88"/>
  <c r="J87"/>
  <c r="J86"/>
  <c r="J85"/>
  <c r="J84"/>
  <c r="J83"/>
  <c r="J82"/>
  <c r="J81"/>
  <c r="J80"/>
  <c r="J79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7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X319" i="3"/>
  <c r="X315"/>
  <c r="X314"/>
  <c r="X313"/>
  <c r="X311"/>
  <c r="X304"/>
  <c r="X303"/>
  <c r="X300"/>
  <c r="X296"/>
  <c r="X295"/>
  <c r="X292"/>
  <c r="X291"/>
  <c r="X290"/>
  <c r="X289"/>
  <c r="X287"/>
  <c r="X286"/>
  <c r="X284"/>
  <c r="X283"/>
  <c r="X282"/>
  <c r="X281"/>
  <c r="X279"/>
  <c r="X275"/>
  <c r="X274"/>
  <c r="X273"/>
  <c r="X271"/>
  <c r="X267"/>
  <c r="X266"/>
  <c r="X264"/>
  <c r="X263"/>
  <c r="X261"/>
  <c r="X260"/>
  <c r="X259"/>
  <c r="X258"/>
  <c r="X257"/>
  <c r="X255"/>
  <c r="X253"/>
  <c r="X249"/>
  <c r="X248"/>
  <c r="X247"/>
  <c r="X243"/>
  <c r="X241"/>
  <c r="X240"/>
  <c r="X239"/>
  <c r="X237"/>
  <c r="X236"/>
  <c r="X233"/>
  <c r="X231"/>
  <c r="X228"/>
  <c r="X227"/>
  <c r="J222"/>
  <c r="X221"/>
  <c r="J219"/>
  <c r="X218"/>
  <c r="X216"/>
  <c r="J216"/>
  <c r="J215"/>
  <c r="J214"/>
  <c r="X213"/>
  <c r="X212"/>
  <c r="X211"/>
  <c r="J211"/>
  <c r="J210"/>
  <c r="J209"/>
  <c r="X207"/>
  <c r="J207"/>
  <c r="J205"/>
  <c r="X203"/>
  <c r="J203"/>
  <c r="J202"/>
  <c r="X201"/>
  <c r="J201"/>
  <c r="X200"/>
  <c r="J200"/>
  <c r="X199"/>
  <c r="J199"/>
  <c r="J197"/>
  <c r="X194"/>
  <c r="J194"/>
  <c r="X192"/>
  <c r="J192"/>
  <c r="J191"/>
  <c r="J190"/>
  <c r="X189"/>
  <c r="J188"/>
  <c r="X187"/>
  <c r="J187"/>
  <c r="J186"/>
  <c r="J185"/>
  <c r="X183"/>
  <c r="J183"/>
  <c r="X182"/>
  <c r="J182"/>
  <c r="J181"/>
  <c r="J180"/>
  <c r="X179"/>
  <c r="X177"/>
  <c r="J176"/>
  <c r="X175"/>
  <c r="J171"/>
  <c r="X169"/>
  <c r="X168"/>
  <c r="J168"/>
  <c r="X160"/>
  <c r="X159"/>
  <c r="X150"/>
  <c r="X147"/>
  <c r="X146"/>
  <c r="X145"/>
  <c r="X144"/>
  <c r="J143"/>
  <c r="J141"/>
  <c r="X140"/>
  <c r="X137"/>
  <c r="X136"/>
  <c r="X135"/>
  <c r="X134"/>
  <c r="J134"/>
  <c r="J133"/>
  <c r="X132"/>
  <c r="J131"/>
  <c r="J130"/>
  <c r="J129"/>
  <c r="X128"/>
  <c r="X126"/>
  <c r="X125"/>
  <c r="J124"/>
  <c r="X123"/>
  <c r="J122"/>
  <c r="J121"/>
  <c r="X120"/>
  <c r="J120"/>
  <c r="J119"/>
  <c r="J115"/>
  <c r="J113"/>
  <c r="X112"/>
  <c r="J112"/>
  <c r="J110"/>
  <c r="J109"/>
  <c r="X108"/>
  <c r="J108"/>
  <c r="X107"/>
  <c r="J107"/>
  <c r="J104"/>
  <c r="J103"/>
  <c r="X100"/>
  <c r="J100"/>
  <c r="X98"/>
  <c r="J98"/>
  <c r="J97"/>
  <c r="J96"/>
  <c r="J95"/>
  <c r="J94"/>
  <c r="J93"/>
  <c r="J92"/>
  <c r="X89"/>
  <c r="J89"/>
  <c r="J88"/>
  <c r="X87"/>
  <c r="J87"/>
  <c r="J85"/>
  <c r="X83"/>
  <c r="J83"/>
  <c r="J77"/>
  <c r="J76"/>
  <c r="X75"/>
  <c r="J74"/>
  <c r="J71"/>
  <c r="J70"/>
  <c r="X68"/>
  <c r="J66"/>
  <c r="J62"/>
  <c r="J61"/>
  <c r="J60"/>
  <c r="X59"/>
  <c r="X56"/>
  <c r="J53"/>
  <c r="X52"/>
  <c r="J51"/>
  <c r="J50"/>
  <c r="J49"/>
  <c r="J47"/>
  <c r="X45"/>
  <c r="X42"/>
  <c r="J41"/>
  <c r="X40"/>
  <c r="J39"/>
  <c r="J38"/>
  <c r="J37"/>
  <c r="L37" s="1"/>
  <c r="X36"/>
  <c r="J36"/>
  <c r="J34"/>
  <c r="X33"/>
  <c r="J33"/>
  <c r="X31"/>
  <c r="J31"/>
  <c r="J29"/>
  <c r="J27"/>
  <c r="J24"/>
  <c r="J23"/>
  <c r="J20"/>
  <c r="J18"/>
  <c r="J17"/>
  <c r="J15"/>
  <c r="X13"/>
  <c r="J13"/>
  <c r="X11"/>
  <c r="J10"/>
  <c r="J9"/>
  <c r="J8"/>
  <c r="L111" i="1"/>
  <c r="U315" i="10"/>
  <c r="J295"/>
  <c r="J290"/>
  <c r="J289"/>
  <c r="J288"/>
  <c r="J287"/>
  <c r="J286"/>
  <c r="J285"/>
  <c r="J280"/>
  <c r="J276"/>
  <c r="J274"/>
  <c r="J273"/>
  <c r="J271"/>
  <c r="J266"/>
  <c r="J262"/>
  <c r="J256"/>
  <c r="J255"/>
  <c r="J254"/>
  <c r="J251"/>
  <c r="J249"/>
  <c r="J247"/>
  <c r="J231"/>
  <c r="J223"/>
  <c r="J218"/>
  <c r="J213"/>
  <c r="J211"/>
  <c r="J210"/>
  <c r="J205"/>
  <c r="J203"/>
  <c r="J201"/>
  <c r="J200"/>
  <c r="J198"/>
  <c r="J193"/>
  <c r="J192"/>
  <c r="J191"/>
  <c r="J190"/>
  <c r="J187"/>
  <c r="J186"/>
  <c r="J185"/>
  <c r="J182"/>
  <c r="J181"/>
  <c r="J180"/>
  <c r="J178"/>
  <c r="J176"/>
  <c r="J172"/>
  <c r="J170"/>
  <c r="J169"/>
  <c r="J168"/>
  <c r="J167"/>
  <c r="J166"/>
  <c r="J165"/>
  <c r="J159"/>
  <c r="J156"/>
  <c r="J153"/>
  <c r="J151"/>
  <c r="J148"/>
  <c r="J147"/>
  <c r="J144"/>
  <c r="J140"/>
  <c r="J139"/>
  <c r="J138"/>
  <c r="J137"/>
  <c r="J136"/>
  <c r="J131"/>
  <c r="J130"/>
  <c r="J129"/>
  <c r="J128"/>
  <c r="J123"/>
  <c r="J122"/>
  <c r="J120"/>
  <c r="AJ11" i="7" l="1"/>
  <c r="AN11" s="1"/>
  <c r="AM11"/>
  <c r="AL11"/>
  <c r="AK11"/>
  <c r="AO36"/>
  <c r="AI36"/>
  <c r="AM6"/>
  <c r="AL6"/>
  <c r="AK6"/>
  <c r="AJ6"/>
  <c r="AN6" s="1"/>
  <c r="E15"/>
  <c r="AP15"/>
  <c r="AO33"/>
  <c r="AI33"/>
  <c r="AO6"/>
  <c r="AI8"/>
  <c r="AO8"/>
  <c r="AI15"/>
  <c r="AI21"/>
  <c r="AO21"/>
  <c r="AI28"/>
  <c r="AO28"/>
  <c r="AO37"/>
  <c r="AI37"/>
  <c r="AI42"/>
  <c r="AO42"/>
  <c r="AM10"/>
  <c r="AL10"/>
  <c r="AK10"/>
  <c r="AJ10"/>
  <c r="AN10" s="1"/>
  <c r="AI17"/>
  <c r="AO17"/>
  <c r="AO19"/>
  <c r="AI19"/>
  <c r="AO34"/>
  <c r="AI34"/>
  <c r="AI39"/>
  <c r="AO39"/>
  <c r="AO10"/>
  <c r="AI12"/>
  <c r="AO12"/>
  <c r="AO26"/>
  <c r="AI26"/>
  <c r="AO31"/>
  <c r="AI31"/>
  <c r="AM40"/>
  <c r="AL40"/>
  <c r="AK40"/>
  <c r="AJ40"/>
  <c r="AN40" s="1"/>
  <c r="AI45"/>
  <c r="AO45"/>
  <c r="AM47"/>
  <c r="AL47"/>
  <c r="AK47"/>
  <c r="AJ47"/>
  <c r="AN47" s="1"/>
  <c r="AP18"/>
  <c r="E18"/>
  <c r="AI25"/>
  <c r="AO25"/>
  <c r="AO23"/>
  <c r="AI23"/>
  <c r="AO30"/>
  <c r="AI30"/>
  <c r="AO44"/>
  <c r="AI44"/>
  <c r="E7"/>
  <c r="AP7"/>
  <c r="AM14"/>
  <c r="AL14"/>
  <c r="AK14"/>
  <c r="AJ14"/>
  <c r="AN14" s="1"/>
  <c r="AI24"/>
  <c r="AO24"/>
  <c r="AI29"/>
  <c r="AO29"/>
  <c r="AI38"/>
  <c r="AO38"/>
  <c r="AI13"/>
  <c r="AO13"/>
  <c r="AO41"/>
  <c r="AI41"/>
  <c r="AI7"/>
  <c r="AI9"/>
  <c r="AO9"/>
  <c r="AO14"/>
  <c r="AO22"/>
  <c r="AI22"/>
  <c r="AI32"/>
  <c r="AO32"/>
  <c r="AI35"/>
  <c r="AO35"/>
  <c r="AO43"/>
  <c r="AI43"/>
  <c r="E11"/>
  <c r="AP11"/>
  <c r="AI16"/>
  <c r="AO16"/>
  <c r="AM18"/>
  <c r="AL18"/>
  <c r="AK18"/>
  <c r="AJ18"/>
  <c r="AN18" s="1"/>
  <c r="AI20"/>
  <c r="AO20"/>
  <c r="AO27"/>
  <c r="AI27"/>
  <c r="AI46"/>
  <c r="AO46"/>
  <c r="AO48"/>
  <c r="AI48"/>
  <c r="AO40"/>
  <c r="AO47"/>
  <c r="X34" i="3"/>
  <c r="X23"/>
  <c r="X29"/>
  <c r="X35"/>
  <c r="X54"/>
  <c r="X12"/>
  <c r="X18"/>
  <c r="X30"/>
  <c r="X21"/>
  <c r="X27"/>
  <c r="X37"/>
  <c r="X50"/>
  <c r="X58"/>
  <c r="X65"/>
  <c r="X78"/>
  <c r="X88"/>
  <c r="X10"/>
  <c r="X16"/>
  <c r="X71"/>
  <c r="X121"/>
  <c r="X14"/>
  <c r="X41"/>
  <c r="X17"/>
  <c r="X26"/>
  <c r="X57"/>
  <c r="X32"/>
  <c r="X9"/>
  <c r="X15"/>
  <c r="X19"/>
  <c r="X22"/>
  <c r="X38"/>
  <c r="X43"/>
  <c r="X46"/>
  <c r="X48"/>
  <c r="X105"/>
  <c r="X8"/>
  <c r="X28"/>
  <c r="X106"/>
  <c r="X61"/>
  <c r="X210"/>
  <c r="X24"/>
  <c r="X47"/>
  <c r="X49"/>
  <c r="X66"/>
  <c r="X76"/>
  <c r="X79"/>
  <c r="X86"/>
  <c r="X93"/>
  <c r="X94"/>
  <c r="X149"/>
  <c r="X154"/>
  <c r="X164"/>
  <c r="X242"/>
  <c r="X63"/>
  <c r="X90"/>
  <c r="X92"/>
  <c r="X104"/>
  <c r="X110"/>
  <c r="X111"/>
  <c r="X197"/>
  <c r="X157"/>
  <c r="X163"/>
  <c r="X180"/>
  <c r="X198"/>
  <c r="X226"/>
  <c r="X53"/>
  <c r="X82"/>
  <c r="X97"/>
  <c r="X103"/>
  <c r="X139"/>
  <c r="X171"/>
  <c r="X191"/>
  <c r="X64"/>
  <c r="X77"/>
  <c r="X96"/>
  <c r="X148"/>
  <c r="X155"/>
  <c r="X299"/>
  <c r="X39"/>
  <c r="X101"/>
  <c r="X116"/>
  <c r="X142"/>
  <c r="X205"/>
  <c r="X250"/>
  <c r="X69"/>
  <c r="X70"/>
  <c r="X114"/>
  <c r="X190"/>
  <c r="X80"/>
  <c r="X115"/>
  <c r="X141"/>
  <c r="X20"/>
  <c r="X44"/>
  <c r="X51"/>
  <c r="X55"/>
  <c r="X62"/>
  <c r="X72"/>
  <c r="X73"/>
  <c r="X81"/>
  <c r="X85"/>
  <c r="X99"/>
  <c r="X109"/>
  <c r="X117"/>
  <c r="X129"/>
  <c r="X130"/>
  <c r="X172"/>
  <c r="X185"/>
  <c r="X225"/>
  <c r="X118"/>
  <c r="X119"/>
  <c r="X122"/>
  <c r="X127"/>
  <c r="X138"/>
  <c r="X124"/>
  <c r="X152"/>
  <c r="X162"/>
  <c r="X184"/>
  <c r="X186"/>
  <c r="X215"/>
  <c r="X60"/>
  <c r="X67"/>
  <c r="X74"/>
  <c r="X84"/>
  <c r="X91"/>
  <c r="X95"/>
  <c r="X102"/>
  <c r="X151"/>
  <c r="X153"/>
  <c r="X161"/>
  <c r="X167"/>
  <c r="X170"/>
  <c r="X178"/>
  <c r="X204"/>
  <c r="X220"/>
  <c r="X113"/>
  <c r="X131"/>
  <c r="X133"/>
  <c r="X143"/>
  <c r="X165"/>
  <c r="X173"/>
  <c r="X188"/>
  <c r="X288"/>
  <c r="X156"/>
  <c r="X166"/>
  <c r="X174"/>
  <c r="X196"/>
  <c r="X208"/>
  <c r="X219"/>
  <c r="X232"/>
  <c r="X251"/>
  <c r="X256"/>
  <c r="X265"/>
  <c r="X297"/>
  <c r="X176"/>
  <c r="X181"/>
  <c r="X214"/>
  <c r="X222"/>
  <c r="X234"/>
  <c r="X312"/>
  <c r="X158"/>
  <c r="X202"/>
  <c r="X209"/>
  <c r="X244"/>
  <c r="X272"/>
  <c r="X193"/>
  <c r="X230"/>
  <c r="X307"/>
  <c r="X206"/>
  <c r="X217"/>
  <c r="X268"/>
  <c r="X245"/>
  <c r="X305"/>
  <c r="X195"/>
  <c r="X224"/>
  <c r="X235"/>
  <c r="X280"/>
  <c r="X276"/>
  <c r="X316"/>
  <c r="X306"/>
  <c r="X252"/>
  <c r="X308"/>
  <c r="X298"/>
  <c r="X269"/>
  <c r="X277"/>
  <c r="X285"/>
  <c r="X293"/>
  <c r="X301"/>
  <c r="X309"/>
  <c r="X317"/>
  <c r="X238"/>
  <c r="X246"/>
  <c r="X254"/>
  <c r="X262"/>
  <c r="X270"/>
  <c r="X278"/>
  <c r="X294"/>
  <c r="X302"/>
  <c r="X310"/>
  <c r="X318"/>
  <c r="E39" i="7" l="1"/>
  <c r="AP39"/>
  <c r="AJ48"/>
  <c r="AN48" s="1"/>
  <c r="AK48"/>
  <c r="AM48"/>
  <c r="AL48"/>
  <c r="AM43"/>
  <c r="AL43"/>
  <c r="AK43"/>
  <c r="AJ43"/>
  <c r="AN43" s="1"/>
  <c r="AP14"/>
  <c r="E14"/>
  <c r="AP38"/>
  <c r="E38"/>
  <c r="AJ23"/>
  <c r="AN23" s="1"/>
  <c r="AM23"/>
  <c r="AL23"/>
  <c r="AK23"/>
  <c r="AM31"/>
  <c r="AL31"/>
  <c r="AJ31"/>
  <c r="AN31" s="1"/>
  <c r="AK31"/>
  <c r="AK39"/>
  <c r="AJ39"/>
  <c r="AN39" s="1"/>
  <c r="AM39"/>
  <c r="AL39"/>
  <c r="AK28"/>
  <c r="AL28"/>
  <c r="AM28"/>
  <c r="AJ28"/>
  <c r="AN28" s="1"/>
  <c r="E33"/>
  <c r="AP33"/>
  <c r="E36"/>
  <c r="AP36"/>
  <c r="AJ37"/>
  <c r="AN37" s="1"/>
  <c r="AM37"/>
  <c r="AL37"/>
  <c r="AK37"/>
  <c r="E37"/>
  <c r="AP37"/>
  <c r="AP28"/>
  <c r="E28"/>
  <c r="AP48"/>
  <c r="E48"/>
  <c r="AP43"/>
  <c r="E43"/>
  <c r="E9"/>
  <c r="AP9"/>
  <c r="AL38"/>
  <c r="AK38"/>
  <c r="AM38"/>
  <c r="AJ38"/>
  <c r="AN38" s="1"/>
  <c r="E23"/>
  <c r="AP23"/>
  <c r="E31"/>
  <c r="AP31"/>
  <c r="AJ34"/>
  <c r="AN34" s="1"/>
  <c r="AM34"/>
  <c r="AL34"/>
  <c r="AK34"/>
  <c r="E21"/>
  <c r="AP21"/>
  <c r="E17"/>
  <c r="AP17"/>
  <c r="AK17"/>
  <c r="AJ17"/>
  <c r="AN17" s="1"/>
  <c r="AM17"/>
  <c r="AL17"/>
  <c r="E46"/>
  <c r="AP46"/>
  <c r="AP35"/>
  <c r="E35"/>
  <c r="AK9"/>
  <c r="AJ9"/>
  <c r="AN9" s="1"/>
  <c r="AL9"/>
  <c r="AM9"/>
  <c r="E29"/>
  <c r="AP29"/>
  <c r="E25"/>
  <c r="AP25"/>
  <c r="AP45"/>
  <c r="E45"/>
  <c r="AM26"/>
  <c r="AL26"/>
  <c r="AK26"/>
  <c r="AJ26"/>
  <c r="AN26" s="1"/>
  <c r="E34"/>
  <c r="AP34"/>
  <c r="AK21"/>
  <c r="AJ21"/>
  <c r="AN21" s="1"/>
  <c r="AM21"/>
  <c r="AL21"/>
  <c r="AL16"/>
  <c r="AM16"/>
  <c r="AJ16"/>
  <c r="AN16" s="1"/>
  <c r="AK16"/>
  <c r="AK24"/>
  <c r="AL24"/>
  <c r="AM24"/>
  <c r="AJ24"/>
  <c r="AN24" s="1"/>
  <c r="AP44"/>
  <c r="E44"/>
  <c r="AL12"/>
  <c r="AM12"/>
  <c r="AJ12"/>
  <c r="AN12" s="1"/>
  <c r="AK12"/>
  <c r="AL8"/>
  <c r="AM8"/>
  <c r="AJ8"/>
  <c r="AN8" s="1"/>
  <c r="AK8"/>
  <c r="AP47"/>
  <c r="E47"/>
  <c r="E10"/>
  <c r="AP10"/>
  <c r="E6"/>
  <c r="AP6"/>
  <c r="E40"/>
  <c r="AP40"/>
  <c r="AK13"/>
  <c r="AJ13"/>
  <c r="AN13" s="1"/>
  <c r="AL13"/>
  <c r="AM13"/>
  <c r="E30"/>
  <c r="AP30"/>
  <c r="AL33"/>
  <c r="AK33"/>
  <c r="AJ33"/>
  <c r="AN33" s="1"/>
  <c r="AM33"/>
  <c r="AL46"/>
  <c r="AK46"/>
  <c r="AJ46"/>
  <c r="AN46" s="1"/>
  <c r="AM46"/>
  <c r="AL35"/>
  <c r="AK35"/>
  <c r="AM35"/>
  <c r="AJ35"/>
  <c r="AN35" s="1"/>
  <c r="AM7"/>
  <c r="AL7"/>
  <c r="AJ7"/>
  <c r="AN7" s="1"/>
  <c r="AK7"/>
  <c r="AK29"/>
  <c r="AJ29"/>
  <c r="AN29" s="1"/>
  <c r="AM29"/>
  <c r="AL29"/>
  <c r="AK25"/>
  <c r="AM25"/>
  <c r="AJ25"/>
  <c r="AN25" s="1"/>
  <c r="AL25"/>
  <c r="AJ45"/>
  <c r="AN45" s="1"/>
  <c r="AM45"/>
  <c r="AL45"/>
  <c r="AK45"/>
  <c r="E26"/>
  <c r="AP26"/>
  <c r="AM19"/>
  <c r="AJ19"/>
  <c r="AN19" s="1"/>
  <c r="AL19"/>
  <c r="AK19"/>
  <c r="AP42"/>
  <c r="E42"/>
  <c r="AM15"/>
  <c r="AL15"/>
  <c r="AJ15"/>
  <c r="AN15" s="1"/>
  <c r="AK15"/>
  <c r="E27"/>
  <c r="AP27"/>
  <c r="AJ32"/>
  <c r="AN32" s="1"/>
  <c r="AL32"/>
  <c r="AM32"/>
  <c r="AK32"/>
  <c r="AP41"/>
  <c r="E41"/>
  <c r="AP20"/>
  <c r="E20"/>
  <c r="AM22"/>
  <c r="AL22"/>
  <c r="AK22"/>
  <c r="AJ22"/>
  <c r="AN22" s="1"/>
  <c r="E13"/>
  <c r="AP13"/>
  <c r="AM30"/>
  <c r="AL30"/>
  <c r="AK30"/>
  <c r="AJ30"/>
  <c r="AN30" s="1"/>
  <c r="AL20"/>
  <c r="AK20"/>
  <c r="AM20"/>
  <c r="AJ20"/>
  <c r="AN20" s="1"/>
  <c r="AP22"/>
  <c r="E22"/>
  <c r="AL36"/>
  <c r="AK36"/>
  <c r="AJ36"/>
  <c r="AN36" s="1"/>
  <c r="AM36"/>
  <c r="AJ27"/>
  <c r="AN27" s="1"/>
  <c r="AM27"/>
  <c r="AL27"/>
  <c r="AK27"/>
  <c r="AP16"/>
  <c r="E16"/>
  <c r="AP32"/>
  <c r="E32"/>
  <c r="AM41"/>
  <c r="AK41"/>
  <c r="AJ41"/>
  <c r="AN41" s="1"/>
  <c r="AL41"/>
  <c r="AP24"/>
  <c r="E24"/>
  <c r="AJ44"/>
  <c r="AN44" s="1"/>
  <c r="AK44"/>
  <c r="AM44"/>
  <c r="AL44"/>
  <c r="AP12"/>
  <c r="E12"/>
  <c r="E19"/>
  <c r="AP19"/>
  <c r="AK42"/>
  <c r="AJ42"/>
  <c r="AN42" s="1"/>
  <c r="AM42"/>
  <c r="AL42"/>
  <c r="AP8"/>
  <c r="E8"/>
</calcChain>
</file>

<file path=xl/comments1.xml><?xml version="1.0" encoding="utf-8"?>
<comments xmlns="http://schemas.openxmlformats.org/spreadsheetml/2006/main">
  <authors>
    <author>ผู้สร้าง</author>
  </authors>
  <commentList>
    <comment ref="G11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ที่ดินทำการเกษตร โดยหักเนื้อที่บ้าน 2 หลังแล้ว
 </t>
        </r>
      </text>
    </comment>
    <comment ref="R12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S12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บ้านหลังพักอาศัย 100 ตรม. =25 ตรว.
</t>
        </r>
      </text>
    </comment>
    <comment ref="R13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S13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ที่ดินปลูกห้องแถว 200 ตรม
=50 ตรว.2ชั้น  ชั้นละ 100 ตรม. หรือ 25 ตรว.
</t>
        </r>
      </text>
    </comment>
    <comment ref="R14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ที่เหลือจดรถและรับฝากรถ</t>
        </r>
      </text>
    </comment>
    <comment ref="G20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พื้นทีสร้างหอพัก</t>
        </r>
      </text>
    </comment>
    <comment ref="R20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ผู้สร้าง:</t>
        </r>
        <r>
          <rPr>
            <sz val="8"/>
            <color indexed="81"/>
            <rFont val="Tahoma"/>
            <family val="2"/>
          </rPr>
          <t xml:space="preserve">
พื้นที่สร้างบ้านพักอาศัย
</t>
        </r>
      </text>
    </comment>
  </commentList>
</comments>
</file>

<file path=xl/sharedStrings.xml><?xml version="1.0" encoding="utf-8"?>
<sst xmlns="http://schemas.openxmlformats.org/spreadsheetml/2006/main" count="10378" uniqueCount="3112">
  <si>
    <t>แบบบัญชีรายการที่ดินและสิ่งปลูกสร้าง</t>
  </si>
  <si>
    <t>เทศบาลตำบลทุ่งหลวง  อำเภอสุวรรณภูมิ  จังหวัดร้อยเอ็ด</t>
  </si>
  <si>
    <t>ค่าภาษี</t>
  </si>
  <si>
    <t>ตำแหน่งที่ดิน</t>
  </si>
  <si>
    <t>จำนวนที่ดิน</t>
  </si>
  <si>
    <t>ลักษณะการทำประโยชน์ (ตร.ม.)</t>
  </si>
  <si>
    <t>อัตราภาษี</t>
  </si>
  <si>
    <t xml:space="preserve"> ค่ารายปี</t>
  </si>
  <si>
    <t>ที่</t>
  </si>
  <si>
    <t>ชื่อและที่อยู่ผู้เสียภาษี</t>
  </si>
  <si>
    <t>หมายเหตุ</t>
  </si>
  <si>
    <t>ประเภท</t>
  </si>
  <si>
    <t>เลขที่</t>
  </si>
  <si>
    <t xml:space="preserve">เลข </t>
  </si>
  <si>
    <t>หน้า</t>
  </si>
  <si>
    <t>สถานที่ตั้ง</t>
  </si>
  <si>
    <t>ไร่</t>
  </si>
  <si>
    <t>งาน</t>
  </si>
  <si>
    <t>ตร.ว.</t>
  </si>
  <si>
    <t>พื้นที่</t>
  </si>
  <si>
    <t>ที่อยู่</t>
  </si>
  <si>
    <t>ล้มลุก</t>
  </si>
  <si>
    <t>อื่น ๆ</t>
  </si>
  <si>
    <t>ว่างเปล่า/ไม่</t>
  </si>
  <si>
    <t>บาท/</t>
  </si>
  <si>
    <t>(กxย</t>
  </si>
  <si>
    <t>อยู่อาศัย</t>
  </si>
  <si>
    <t>เชิง</t>
  </si>
  <si>
    <t>ว่างเปล่า/</t>
  </si>
  <si>
    <t>ราคาโรงเรือน</t>
  </si>
  <si>
    <t>มูลค่าสิ่งปลูก</t>
  </si>
  <si>
    <t>อายุโรงเรีอน/</t>
  </si>
  <si>
    <t>ค่าเลื่อม</t>
  </si>
  <si>
    <t>สร้างหลังหัก</t>
  </si>
  <si>
    <t>มูลค่าที่ดิน</t>
  </si>
  <si>
    <t>ทรัพย์สิน</t>
  </si>
  <si>
    <t>%</t>
  </si>
  <si>
    <t>ราคาเดิม</t>
  </si>
  <si>
    <t>ผลต่าง</t>
  </si>
  <si>
    <t>ที่ดิน</t>
  </si>
  <si>
    <t>เอกสาร</t>
  </si>
  <si>
    <t>สำรวจ</t>
  </si>
  <si>
    <t>หมู่ที่/ชุมชน</t>
  </si>
  <si>
    <t>อาศัย</t>
  </si>
  <si>
    <t>ทำประโยชน์</t>
  </si>
  <si>
    <t>จำนวนชั้น)</t>
  </si>
  <si>
    <t>(ตร.ม)</t>
  </si>
  <si>
    <t>พาณิชย์</t>
  </si>
  <si>
    <t>ไม่ทำ</t>
  </si>
  <si>
    <t>สิ่งปลูกสร้าง</t>
  </si>
  <si>
    <t>สร้าง(บาท)</t>
  </si>
  <si>
    <t>ราคา</t>
  </si>
  <si>
    <t>ค่าเสื่อมราคา</t>
  </si>
  <si>
    <t>(บาท)</t>
  </si>
  <si>
    <t>นำหน้า</t>
  </si>
  <si>
    <t>ชื่อ - สกุล</t>
  </si>
  <si>
    <t>สิทธิ์</t>
  </si>
  <si>
    <t>ต.ทุ่งหลวง</t>
  </si>
  <si>
    <t>ข้าว</t>
  </si>
  <si>
    <t>ประโยชน์</t>
  </si>
  <si>
    <t>(บาท/ตร.ม)</t>
  </si>
  <si>
    <t>(ปี)</t>
  </si>
  <si>
    <t>(ร้อยละ)</t>
  </si>
  <si>
    <t>นาย</t>
  </si>
  <si>
    <t>โฮม    พูลสนาม</t>
  </si>
  <si>
    <t>30 ม.1 ต.ทุ่งหลวง</t>
  </si>
  <si>
    <t>ส.ป.ก.</t>
  </si>
  <si>
    <t>ม.1</t>
  </si>
  <si>
    <t>แสงจันทร์  ศรีแก้ว</t>
  </si>
  <si>
    <t>6/1 ม.1 ต.ทุ่งหลวง</t>
  </si>
  <si>
    <t>นาง</t>
  </si>
  <si>
    <t>บุญล้อม    บุญมี</t>
  </si>
  <si>
    <t>6 ม.1 ต.ทุ่งหลวง</t>
  </si>
  <si>
    <t>0</t>
  </si>
  <si>
    <t>เจียมใจ     พูลสนาม</t>
  </si>
  <si>
    <t>77 ม.1 ต.ทุ่งหลวง</t>
  </si>
  <si>
    <t>เจียมจิตร   แสงสระคู</t>
  </si>
  <si>
    <t>21 ม.1 ต.ทุ่งหลวง</t>
  </si>
  <si>
    <t>06</t>
  </si>
  <si>
    <t>เสมียน      บุดดีคง</t>
  </si>
  <si>
    <t>329 ม.1 ต.ทุ่งหลวง</t>
  </si>
  <si>
    <t>สมัด     พุฒภูงา</t>
  </si>
  <si>
    <t>146 ม.1 ต.ทุ่งหลวง</t>
  </si>
  <si>
    <t xml:space="preserve">  -</t>
  </si>
  <si>
    <t xml:space="preserve"> -</t>
  </si>
  <si>
    <t>วรรณา    ชาวสวน</t>
  </si>
  <si>
    <t>น.ส</t>
  </si>
  <si>
    <t>อรุณนี     ขวัญใจ</t>
  </si>
  <si>
    <t>39 ม.1 ต.ทุ่งหลวง</t>
  </si>
  <si>
    <t>สวงค์     ขวัญใจ</t>
  </si>
  <si>
    <t>195 ม.1 ต.ทุ่งหลวง</t>
  </si>
  <si>
    <t>น.ส.</t>
  </si>
  <si>
    <t>อิ่ม      แก้วเมียน</t>
  </si>
  <si>
    <t>239 ม.1 ต.ทุ่งหลวง</t>
  </si>
  <si>
    <t>บุญมี    บุญยอม</t>
  </si>
  <si>
    <t>60 ม.1 ต.ทุ่งหลวง</t>
  </si>
  <si>
    <t>สุดใจ    งามชื่น</t>
  </si>
  <si>
    <t>294 ม.1 ต.ทุ่งหลวง</t>
  </si>
  <si>
    <t>เอี่ยม    พูลสระคู</t>
  </si>
  <si>
    <t>133 ม.1 ต.ทุ่งหลวง</t>
  </si>
  <si>
    <t>ออด     ดีภูงา</t>
  </si>
  <si>
    <t>64 ม.1 ต.ทุ่งหลวง</t>
  </si>
  <si>
    <t>03</t>
  </si>
  <si>
    <t>น.ส.3 ก.</t>
  </si>
  <si>
    <t>หยุด     ชัยชิด</t>
  </si>
  <si>
    <t>135 ม.1 ต.ทุ่งหลวง</t>
  </si>
  <si>
    <t>ท.ค.</t>
  </si>
  <si>
    <t>(ร้านค้า)</t>
  </si>
  <si>
    <t>ถาวร    แพงภูงา</t>
  </si>
  <si>
    <t>100 ม.1 ต.ทุ่งหลวง</t>
  </si>
  <si>
    <t>มนชนก   จุนทวิเทศ</t>
  </si>
  <si>
    <t>67 ม.1 ต.ทุ่งหลวง</t>
  </si>
  <si>
    <t xml:space="preserve"> ส.ค.1</t>
  </si>
  <si>
    <t>ประเมิน    คงอ่อน</t>
  </si>
  <si>
    <t>196 ม.1 ต.ทุ่งหลวง</t>
  </si>
  <si>
    <t>สมหมาย   จันทร์หยวก</t>
  </si>
  <si>
    <t>271 ม.1 ต.ทุ่งหลวง</t>
  </si>
  <si>
    <t>น้อย     พูลสระคู</t>
  </si>
  <si>
    <t>57 ม.1 ต.ทุ่งหลวง</t>
  </si>
  <si>
    <t>แจ่มจันทร์  ทรงฐาน</t>
  </si>
  <si>
    <t>206 ม.1 ต.ทุ่งหลวง</t>
  </si>
  <si>
    <t>ท.ค</t>
  </si>
  <si>
    <t>ทองขาว    กรมภักดี</t>
  </si>
  <si>
    <t>210 ม.1 ต.ทุ่งหลวง</t>
  </si>
  <si>
    <t>หมื่น    วารุรัง</t>
  </si>
  <si>
    <t>257 ม.1 ต.ทุ่งหลวง</t>
  </si>
  <si>
    <t>เภา      พรหมบุตร</t>
  </si>
  <si>
    <t>72 ม.1 ต.ทุ่งหลวง</t>
  </si>
  <si>
    <t>สมบูรณ์   ยืนยาว</t>
  </si>
  <si>
    <t>252 ม.1 ต.ทุ่งหลวง</t>
  </si>
  <si>
    <t>องอาจ    แพงภูงา</t>
  </si>
  <si>
    <t>63 ม.1 ต.ทุ่งหลวง</t>
  </si>
  <si>
    <t>วรรเพ็ญ    พวกดี</t>
  </si>
  <si>
    <t>319 ม.1 ต.ทุ่งหลวง</t>
  </si>
  <si>
    <t>บุญถม      แพงภูงา</t>
  </si>
  <si>
    <t>181 ม.1 ต.ทุ่งหลวง</t>
  </si>
  <si>
    <t>อภิญญา    แพงภูงา</t>
  </si>
  <si>
    <t>55 ม.1 ต.ทุ่งหลวง</t>
  </si>
  <si>
    <t>อาภรณ์     แพงภูงา</t>
  </si>
  <si>
    <t>326 ม.1 ต.ทุ่งหลวง</t>
  </si>
  <si>
    <t>พิสมัย    พรหมบุตร</t>
  </si>
  <si>
    <t>188 ม.1 ต.ทุ่งหลวง</t>
  </si>
  <si>
    <t>เขียน    หวังอยู่</t>
  </si>
  <si>
    <t>80/1 ม.1 ต.ทุ่งหลวง</t>
  </si>
  <si>
    <t>สมยศ   พูลสระคู</t>
  </si>
  <si>
    <t>242 ม.1 ต.ทุ่งหลวง</t>
  </si>
  <si>
    <t>จารุวรรณ   ทับผา</t>
  </si>
  <si>
    <t>180 ม.1 ต.ทุ่งหลวง</t>
  </si>
  <si>
    <t>สุพิน   ประทุมเนตร</t>
  </si>
  <si>
    <t>251/1 ม.1 ต.ทุ่งหลวง</t>
  </si>
  <si>
    <t>บุญมี    พุฒภูงา</t>
  </si>
  <si>
    <t>224 ม.1 ต.ทุ่งหลวง</t>
  </si>
  <si>
    <t>ประดิษฐ์  พูลสนาม</t>
  </si>
  <si>
    <t>262 ม.1 ต.ทุ่งหลวง</t>
  </si>
  <si>
    <t>อุดม     ศรีทอง</t>
  </si>
  <si>
    <t>125 ม.1 ต.ทุ่งหลวง</t>
  </si>
  <si>
    <t>พิพัศ    บุญมี</t>
  </si>
  <si>
    <t>125 ม.15 ต.ทุ่งหลวง</t>
  </si>
  <si>
    <t>อ้วน     พรหมบุตร</t>
  </si>
  <si>
    <t>53 ม.1 ต.ทุ่งหลวง</t>
  </si>
  <si>
    <t>นวล     ภูสองชั้น</t>
  </si>
  <si>
    <t>175 ม.1 ต.ทุ่งหลวง</t>
  </si>
  <si>
    <t>จันทร์    วารุรัง</t>
  </si>
  <si>
    <t>124 ม.1 ต.ทุ่งหลวง</t>
  </si>
  <si>
    <t>ทอง   ประเมินชัย</t>
  </si>
  <si>
    <t>200 ม.1 ต.ทุ่งหลวง</t>
  </si>
  <si>
    <t>รำไพ   อุ่มเพชร</t>
  </si>
  <si>
    <t>45 ม.1 ต.ทุ่งหลวง</t>
  </si>
  <si>
    <t>ทวีศักดิ์  ตระการผล</t>
  </si>
  <si>
    <t>71 ม.1 ต.ทุ่งหลวง</t>
  </si>
  <si>
    <t>สมพงษ์   สิมมา</t>
  </si>
  <si>
    <t>261 ม.1 ต.ทุ่งหลวง</t>
  </si>
  <si>
    <t>สุภาพ   ใจพยุงตน</t>
  </si>
  <si>
    <t>43 ม.5 ต.ทุ่งหลวง</t>
  </si>
  <si>
    <t>สุข       สิมมา</t>
  </si>
  <si>
    <t>132 ม.1 ต.ทุ่งหลวง</t>
  </si>
  <si>
    <t>เหลา    มังสระคู</t>
  </si>
  <si>
    <t>145 ม.1 ต.ทุ่งหลวง</t>
  </si>
  <si>
    <t>บุญเพ็ง  แก้ววัน</t>
  </si>
  <si>
    <t>12 ม.1 ต.ทุ่งหลวง</t>
  </si>
  <si>
    <t>จันดี     ขวัญใจ</t>
  </si>
  <si>
    <t>หุน     คำสิงห์</t>
  </si>
  <si>
    <t>62 ม.1 ต.ทุ่งหลวง</t>
  </si>
  <si>
    <t>ศุภานิช    ชัยชิด</t>
  </si>
  <si>
    <t>สำเรียน   พันธ์ศรี</t>
  </si>
  <si>
    <t>311 ม.1 ต.ทุ่งหลวง</t>
  </si>
  <si>
    <t>สมัย      น้อยอาษา</t>
  </si>
  <si>
    <t>302 ม.1 ต.ทุ่งหลวง</t>
  </si>
  <si>
    <t>ไสว     สุขแสง</t>
  </si>
  <si>
    <t>130 ม.1 ต.ทุ่งหลวง</t>
  </si>
  <si>
    <t>รัญจวน   ประเจริญ</t>
  </si>
  <si>
    <t>233 ม.1 ต.ทุ่งหลวง</t>
  </si>
  <si>
    <t>สำเนียง   สุขสุวรรณ</t>
  </si>
  <si>
    <t>243 ม.1 ต.ทุ่งหลวง</t>
  </si>
  <si>
    <t>เลียน     มาลีหวล</t>
  </si>
  <si>
    <t>142 ม.1 ต.ทุ่งหลวง</t>
  </si>
  <si>
    <t>ประหยด  วรรณมหินทร์</t>
  </si>
  <si>
    <t>184 ม.1 ต.ทุ่งหลวง</t>
  </si>
  <si>
    <t>นิ่ม    พิศเพ็ง</t>
  </si>
  <si>
    <t>299 ม.1 ต.ทุ่งหลวง</t>
  </si>
  <si>
    <t>ลัง     เสาทอง</t>
  </si>
  <si>
    <t>219 ม.1 ต.ทุ่งหลวง</t>
  </si>
  <si>
    <t>คนึงนุช  ติ่งทอง</t>
  </si>
  <si>
    <t>9 ม.1 ต.ทุ่งหลวง</t>
  </si>
  <si>
    <t>สมพิศ   แพงภูงา</t>
  </si>
  <si>
    <t>295 ม.1 ต.ทุ่งหลวง</t>
  </si>
  <si>
    <t>ขันดี   มังสระคู</t>
  </si>
  <si>
    <t>46 ม.1 ต.ทุ่งหลวง</t>
  </si>
  <si>
    <t>สมถวิล   พูลสระคู</t>
  </si>
  <si>
    <t>ศิริพร     การะเกษ</t>
  </si>
  <si>
    <t>31/1 ถ.จันทร์เกษม ต.ในเมือง</t>
  </si>
  <si>
    <t>ส่ง55 ม.1 ต.ทุ่งหลวง</t>
  </si>
  <si>
    <t>อ.เมืองร้อยเอ็ด จ.ร้อยเอ็ด</t>
  </si>
  <si>
    <t>ทวีศักดิ์   การะเกษ</t>
  </si>
  <si>
    <t>253/5 ต.ในเมือง</t>
  </si>
  <si>
    <t>ทองคำ    พูลสระคู</t>
  </si>
  <si>
    <t>140 ม.1 ต.ทุ่งหลวง</t>
  </si>
  <si>
    <t>นกน้อย   สิมมา</t>
  </si>
  <si>
    <t>321 ม.1 ต.ทุ่งหลวง</t>
  </si>
  <si>
    <t>09</t>
  </si>
  <si>
    <t>ปัน     แก้วเมียน</t>
  </si>
  <si>
    <t>201 ม.1 ต.ทุ่งหลวง</t>
  </si>
  <si>
    <t>สมบัติ  สุขแสง</t>
  </si>
  <si>
    <t>131 ม.1 ต.ทุ่งหลวง</t>
  </si>
  <si>
    <t>ปุ่ม     สิมมา</t>
  </si>
  <si>
    <t>277 ม.1 ต.ทุ่งหลวง</t>
  </si>
  <si>
    <t>บุญช่วย  จันทร์หยวก</t>
  </si>
  <si>
    <t>40/12 ม.6 ต.อรัญญิก</t>
  </si>
  <si>
    <t>อ.เมืองพิษณุโลก จ.พิษณุโลก</t>
  </si>
  <si>
    <t>ทองพูน     แพงภูงา</t>
  </si>
  <si>
    <t>220 ม.1 ต.ทุ่งหลวง</t>
  </si>
  <si>
    <t>04</t>
  </si>
  <si>
    <t>นิตย์   สิมมา</t>
  </si>
  <si>
    <t>119 ม.4 ต.เมืองยโสธร</t>
  </si>
  <si>
    <t>จ.ยโสธร</t>
  </si>
  <si>
    <t>คมชนะ  จันทร์หยวก</t>
  </si>
  <si>
    <t>24 ม.1 ต.ทุ่งหลวง</t>
  </si>
  <si>
    <t>เสมือน   แก้วเมียน</t>
  </si>
  <si>
    <t>164 ม.1 ต.ทุ่งหลวง</t>
  </si>
  <si>
    <t>ทองเพียร  สีงาม</t>
  </si>
  <si>
    <t>266 ม.1 ต.ทุ่งหลวง</t>
  </si>
  <si>
    <t>แจน    ไพรพฤกษ์</t>
  </si>
  <si>
    <t>8 ม.1 ต.ทุ่งหลวง</t>
  </si>
  <si>
    <t xml:space="preserve"> - </t>
  </si>
  <si>
    <t>สมาน    ค้ำชู</t>
  </si>
  <si>
    <t>230 ม.1 ต.ทุ่งหลวง</t>
  </si>
  <si>
    <t>จำลอง   บุดดาคำ</t>
  </si>
  <si>
    <t>234 ม.1 ต.ทุ่งหลวง</t>
  </si>
  <si>
    <t>(โรงสี)</t>
  </si>
  <si>
    <t>-</t>
  </si>
  <si>
    <t>สุภาวดี   พูลสุข</t>
  </si>
  <si>
    <t>101 ม.1 ต.ทุ่งหลวง</t>
  </si>
  <si>
    <t>กอบกุล   คำดี</t>
  </si>
  <si>
    <t>7 ม.1 ต.ทุ่งหลวง</t>
  </si>
  <si>
    <t>ชัด     พุฒภูงา</t>
  </si>
  <si>
    <t>59 ม.1 ต.ทุ่งหลวง</t>
  </si>
  <si>
    <t>อำนวย    พุฒภูงา</t>
  </si>
  <si>
    <t>16 ม.1 ต.ทุ่งหลวง</t>
  </si>
  <si>
    <t>ทองใบ    บุญเที่ยง</t>
  </si>
  <si>
    <t>19/1 ม.7 ต.โพนครก</t>
  </si>
  <si>
    <t>อ.ท่าตูม จ.สุรินทร์</t>
  </si>
  <si>
    <t>สังข์วาล   คำเสียง</t>
  </si>
  <si>
    <t>5 ม.8 ต.โพนครก</t>
  </si>
  <si>
    <t>สำเนียง  เอี่ยมสะอาด</t>
  </si>
  <si>
    <t>31 ม.7 ต.โพนครก</t>
  </si>
  <si>
    <t>ทองเพ็ชร  แสงสระคู</t>
  </si>
  <si>
    <t>56 ม.1 ต.ทุ่งหลวง</t>
  </si>
  <si>
    <t>ประกอบ  สิงห์ประเสริฐ</t>
  </si>
  <si>
    <t>162 ม.1 ต.ทุ่งหลวง</t>
  </si>
  <si>
    <t>นาง       บุญยอม</t>
  </si>
  <si>
    <t>พนม     คุณมาศ</t>
  </si>
  <si>
    <t>297 ม.1 ต.ทุ่งหลวง</t>
  </si>
  <si>
    <t>มวย      คุณมาศ</t>
  </si>
  <si>
    <t>279 ม.1 ต.ทุ่งหลวง</t>
  </si>
  <si>
    <t>บุญทัน    ตะนัง</t>
  </si>
  <si>
    <t>272 ม.1 ต.ทุ่งหลวง</t>
  </si>
  <si>
    <t>07</t>
  </si>
  <si>
    <t>พิมพา     สาพันธ์</t>
  </si>
  <si>
    <t>60 ม.7 ต.โพนครก</t>
  </si>
  <si>
    <t>ต.ท่าตูม จ.สุรินทร์</t>
  </si>
  <si>
    <t>บุญชอบ   บุญมี</t>
  </si>
  <si>
    <t>66/1 ม.1 ต.ทุ่งหลวง</t>
  </si>
  <si>
    <t>บุญร่วม   สิมมา</t>
  </si>
  <si>
    <t>199 ม.1 ต.ทุ่งหลวง</t>
  </si>
  <si>
    <t>สมพร     สุระสังข์</t>
  </si>
  <si>
    <t>215 ม.1 ต.ทุ่งหลวง</t>
  </si>
  <si>
    <t>น.ส.4.จ</t>
  </si>
  <si>
    <t>หวานใจ   หมื่นเจริญ</t>
  </si>
  <si>
    <t>80 ม.9 ต.ทุ่งหลวง</t>
  </si>
  <si>
    <t>แตะ    เอี่ยมสะอาด</t>
  </si>
  <si>
    <t>148 ม.9 ต.โพนครก</t>
  </si>
  <si>
    <t>สงวน    นงรักษ์</t>
  </si>
  <si>
    <t>35 ม.7 ต.โพนครก</t>
  </si>
  <si>
    <t>ถวิล     นวลสาหร่าย</t>
  </si>
  <si>
    <t>259 ม.1 ต.ทุ่งหลวง</t>
  </si>
  <si>
    <t>หนูเล็ก   พรหมบุตร</t>
  </si>
  <si>
    <t>50 ม.1 ต.ทุ่งหลวง</t>
  </si>
  <si>
    <t>สมพร   อุ่นเพชร</t>
  </si>
  <si>
    <t>323 ม.1 ต.ทุ่งหลวง</t>
  </si>
  <si>
    <t>ภรัณยา  เฉลียวไว</t>
  </si>
  <si>
    <t>48 ม.1 ต.ทุ่งหลวง</t>
  </si>
  <si>
    <t>แพง     สิมมา</t>
  </si>
  <si>
    <t>246 ม.1 ต.ทุ่งหลวง</t>
  </si>
  <si>
    <t>ตุ๊        สิมมา</t>
  </si>
  <si>
    <t>นิยม     จันทร์สระคู</t>
  </si>
  <si>
    <t>15 ม.1 ต.ทุ่งหลวง</t>
  </si>
  <si>
    <t>โรงสี</t>
  </si>
  <si>
    <t>เสงี่ยม    วารุลังก์</t>
  </si>
  <si>
    <t>36 ม.8 ต.พรมเทพ</t>
  </si>
  <si>
    <t>ประดิษฐ์  จันทร์สระคู</t>
  </si>
  <si>
    <t>179 ม.1 ต.ทุ่งหลวง</t>
  </si>
  <si>
    <t>อารุณ    แพงภูงา</t>
  </si>
  <si>
    <t>129 ม.1 ต.ทุ่งหลวง</t>
  </si>
  <si>
    <t>บุญเลี้ยง   เวียงสิมมา</t>
  </si>
  <si>
    <t>314 ม.1 ต.ทุ่งหลวง</t>
  </si>
  <si>
    <t>สมพงค์    พุฒภูงา</t>
  </si>
  <si>
    <t>161 ม.1 ต.ทุ่งหลวง</t>
  </si>
  <si>
    <t>จำเพียร    อิ่มบุตร</t>
  </si>
  <si>
    <t>28/2 ม.20 ต.พรมเทพ</t>
  </si>
  <si>
    <t>วิเชียร     บุญยอม</t>
  </si>
  <si>
    <t>สมนเทียร  ดาทอง</t>
  </si>
  <si>
    <t>109 ม.8 ต.พรมเทพ</t>
  </si>
  <si>
    <t>อ. ท่าตูม  จ.สุรินทร์</t>
  </si>
  <si>
    <t>อรุณรัตน์  โชคแสน</t>
  </si>
  <si>
    <t>115 ม.13 ต.ทุ่งหลวง</t>
  </si>
  <si>
    <t>ธงชัย    แพงภูงา</t>
  </si>
  <si>
    <t>288 ม.1 ต.ทุ่งหลวง</t>
  </si>
  <si>
    <t>แทน    งามเสมอ</t>
  </si>
  <si>
    <t xml:space="preserve">4 ม.8 ต.โพนครก </t>
  </si>
  <si>
    <t>เพลย    เสาทอง</t>
  </si>
  <si>
    <t>83 ม.8 ต.หนองเมธี</t>
  </si>
  <si>
    <t>เพียร     เสาทอง</t>
  </si>
  <si>
    <t xml:space="preserve">16  ม.8  ต.หนองเมธี </t>
  </si>
  <si>
    <t>ปัง        เสาทอง</t>
  </si>
  <si>
    <t>16 ม.8 ต.หนองเมธี</t>
  </si>
  <si>
    <t>สุภาศ    บุญมี</t>
  </si>
  <si>
    <t>52 ม.5 ต.โพนครก</t>
  </si>
  <si>
    <t>ชาญ      มังสระคู</t>
  </si>
  <si>
    <t>155 ม.1 ต.ทุ่งหลวง</t>
  </si>
  <si>
    <t>ประดับ   จันทร์หยวก</t>
  </si>
  <si>
    <t>112 ม.1 ต.ทุ่งหลวง</t>
  </si>
  <si>
    <t>ไพรัช      พันธ์ศรี</t>
  </si>
  <si>
    <t>สมทรัพย์   พูลสนาม</t>
  </si>
  <si>
    <t>19 ม.1 ต.ทุ่งหลวง</t>
  </si>
  <si>
    <t>ลำชี       จันทร์สระคู</t>
  </si>
  <si>
    <t>245 ม.1 ต.ทุ่งหลวง</t>
  </si>
  <si>
    <t>เสงี่ยม    จันทร์สระคู</t>
  </si>
  <si>
    <t>สมบัติ   เพ็ชรสวาย</t>
  </si>
  <si>
    <t>29/1 ม.8 ต.โพนครก</t>
  </si>
  <si>
    <t>นิวัฒน์    เพ็ชรสวาย</t>
  </si>
  <si>
    <t>กันญา     แก้วทวี</t>
  </si>
  <si>
    <t>161 ม.2 ต.ทุ่งหลวง</t>
  </si>
  <si>
    <t>บุญรอด    บุญมี</t>
  </si>
  <si>
    <t>61 ม.1 ต.ทุ่งหลวง</t>
  </si>
  <si>
    <t>อรวริน    กรมภักดี</t>
  </si>
  <si>
    <t>292 ม.1 ต.ทุ่งหลวง</t>
  </si>
  <si>
    <t>สมพร    สาแก้ว</t>
  </si>
  <si>
    <t>306 ม.1 ต.ทุ่งหลวง</t>
  </si>
  <si>
    <t>สายัณห์  จันทร์สระคู</t>
  </si>
  <si>
    <t>2 ม.1 ต.ทุ่งหลวง</t>
  </si>
  <si>
    <t>บำรุง    จันทร์สระคู</t>
  </si>
  <si>
    <t>18 ม.1 ต.ทุ่งหลวง</t>
  </si>
  <si>
    <t>ประสิทธิ์   มังสระคู</t>
  </si>
  <si>
    <t>303/120110 ม.7 ต.เขาพระงาม</t>
  </si>
  <si>
    <t>อ.เมืองลพบุรี จ.ลพบุรี</t>
  </si>
  <si>
    <t>สฤษฎ์   มังสระคู</t>
  </si>
  <si>
    <t>4/1 ม.4 ต.ทุ่งหลวง</t>
  </si>
  <si>
    <t>สุทิศ    มังสระคู</t>
  </si>
  <si>
    <t>บรรดิษฐ   มังสระคู</t>
  </si>
  <si>
    <t>เยือน     แพงภูงา</t>
  </si>
  <si>
    <t>3 ม.1 ต.ทุ่งหลวง</t>
  </si>
  <si>
    <t>น.ส.4 จ.</t>
  </si>
  <si>
    <t>อินทิรา   แก้วการ</t>
  </si>
  <si>
    <t>85 ม.8 ต.พรมเทพ อ.ท่าตูม</t>
  </si>
  <si>
    <t>สังเวียน   พรหมบุตร</t>
  </si>
  <si>
    <t>สมยอง    พูลสนาม</t>
  </si>
  <si>
    <t>ศตนันทน์   จันทร์สระคู</t>
  </si>
  <si>
    <t>53 ม.2 ต.สำพันตา อ.นาดี</t>
  </si>
  <si>
    <t>จ.ปราจีนบุรี</t>
  </si>
  <si>
    <t>สมร     จันทร์สระคู</t>
  </si>
  <si>
    <t>330 ม.1 ต.ทุ่งหลวง</t>
  </si>
  <si>
    <t>วิเศษ    จันทร์สระคู</t>
  </si>
  <si>
    <t>พงศกร   ทรงฐาน</t>
  </si>
  <si>
    <t>98 ม.1 ต.ทุ่งหลวง</t>
  </si>
  <si>
    <t>ซ้ำกับ 34 /ม.2</t>
  </si>
  <si>
    <t>เซียน   พลไชย</t>
  </si>
  <si>
    <t>32 ม.1 ต.ทุ่งหลวง</t>
  </si>
  <si>
    <t>จิม     แสนฉลาด</t>
  </si>
  <si>
    <t>205 ม.1 ต.ทุ่งหลวง</t>
  </si>
  <si>
    <t>กุศล    แพงภูงา</t>
  </si>
  <si>
    <t>286 ม.1 ต.ทุ่งหลวง</t>
  </si>
  <si>
    <t>อุดม     แพงภูงา</t>
  </si>
  <si>
    <t>ไชศักดิ์   พันธ์ศรี</t>
  </si>
  <si>
    <t>211 ม.1 ต.ทุ่งหลวง</t>
  </si>
  <si>
    <t>วิลัย    พูลสุข</t>
  </si>
  <si>
    <t>พิชิต    พรหมบุตร</t>
  </si>
  <si>
    <t>13 ม.1 ต.ทุ่งหลวง</t>
  </si>
  <si>
    <t>มวด     สุขสุวรรณ</t>
  </si>
  <si>
    <t>36 ม.1 ต.ทุงหลวง</t>
  </si>
  <si>
    <t>บุญตา   สาพันธ์</t>
  </si>
  <si>
    <t xml:space="preserve">43/1 ม.7 ต.โพนครก </t>
  </si>
  <si>
    <t>ธวัชชัย   สิงห์ดี</t>
  </si>
  <si>
    <t xml:space="preserve">81 ม.7 ต.โพนครก </t>
  </si>
  <si>
    <t>ฉวี    พูลสระคู</t>
  </si>
  <si>
    <t>116 ม.1 ต.ทุ่งหลวง</t>
  </si>
  <si>
    <t>นภาพร  โนนสาหร่าย</t>
  </si>
  <si>
    <t>65 ม. 15 ต.ทุ่งหลวง</t>
  </si>
  <si>
    <t>จินตนา   ภูสองชั้น</t>
  </si>
  <si>
    <t>ยกเลิกร้านค้า</t>
  </si>
  <si>
    <t>ถาวร    วรรณมหินทร์</t>
  </si>
  <si>
    <t>328  ม. 1  ต.ทุ่งหลวง</t>
  </si>
  <si>
    <t>กองทุนร้านค้าหมู่ที่ 1</t>
  </si>
  <si>
    <t xml:space="preserve"> -  ม. 1  ต.ทุ่งหลวง</t>
  </si>
  <si>
    <t>สุภาวดี    พันเงิน</t>
  </si>
  <si>
    <t>31  ม. 1 ต.ทุ่งหลวง</t>
  </si>
  <si>
    <t>ชยามร  แจ่มใสย์</t>
  </si>
  <si>
    <t>266  ม.1  ต.ทุ่งหลวง</t>
  </si>
  <si>
    <t>สหกรณ์การเกษตรปฏิรูป -</t>
  </si>
  <si>
    <t>190  ม.1 ต.ทุ่งหลวง</t>
  </si>
  <si>
    <t>สุวรรณภูมิสอง</t>
  </si>
  <si>
    <t>29 ม.14 ต.ทุ่งหลวง</t>
  </si>
  <si>
    <t>สมบัติ  บุตรศรี</t>
  </si>
  <si>
    <t>11 ม.3 ต.บัวโครก อ.ท่าตูม</t>
  </si>
  <si>
    <t>283 ม.1 ต.ทุ่งหลวง</t>
  </si>
  <si>
    <t>สุกัญญา  สุขแสง</t>
  </si>
  <si>
    <t>108 ม.1 ต.ทุ่งหลวง</t>
  </si>
  <si>
    <t>สมบัติ   สุขแสง</t>
  </si>
  <si>
    <t>สมนึก  สุระสัง</t>
  </si>
  <si>
    <t>ราคาภาษี</t>
  </si>
  <si>
    <t>ลด  90%</t>
  </si>
  <si>
    <t>ชือ</t>
  </si>
  <si>
    <t>สุเทพ      สีทา</t>
  </si>
  <si>
    <t>14 ม.3 ต.ทุ่งหลวง</t>
  </si>
  <si>
    <t>ส.ป.ก</t>
  </si>
  <si>
    <t>ม.3</t>
  </si>
  <si>
    <t>สุบรรณ์    คุณมาศ</t>
  </si>
  <si>
    <t>48 ม.3 ต.ทุ่งหลวง</t>
  </si>
  <si>
    <t>ยิ่ง           สิมมา</t>
  </si>
  <si>
    <t>53 ม.3 ต.ทุ่งหลวง</t>
  </si>
  <si>
    <t>เสาร์       ลาวัณย์</t>
  </si>
  <si>
    <t>26 ม.3 ต.ทุ่งหลวง</t>
  </si>
  <si>
    <t>สัมฤทธิ์    ใสสอาด</t>
  </si>
  <si>
    <t>87 ม.3 ต.ทุ่งหลวง</t>
  </si>
  <si>
    <t>สมพร     เพิ่มผล</t>
  </si>
  <si>
    <t>65 ม.3 ต.ทุ่งหลวง</t>
  </si>
  <si>
    <t>ท่อน       สุวรรณธาดา</t>
  </si>
  <si>
    <t>43 ม.3 ต.ทุ่งหลวง</t>
  </si>
  <si>
    <t>บัวสอน   ประทุม</t>
  </si>
  <si>
    <t>116 ม.3 ต.ทุ่งหลวง</t>
  </si>
  <si>
    <t>สังวาล    คุณมาศ</t>
  </si>
  <si>
    <t>103 ม.3 ต.ทุ่งหลวง</t>
  </si>
  <si>
    <t>มังกร     สีทา</t>
  </si>
  <si>
    <t>111 ม.3 ต.ทุ่งหลวง</t>
  </si>
  <si>
    <t>ลิม        พิศเพ็ง</t>
  </si>
  <si>
    <t>65 ม.15 ต.ทุ่งหลวง</t>
  </si>
  <si>
    <t>บุญเกิด  แซงกลาง</t>
  </si>
  <si>
    <t>110 ม.3 ต.ทุ่งหลวง</t>
  </si>
  <si>
    <t>บุญลักษณ์  สุรสังข์</t>
  </si>
  <si>
    <t>51 ม.3 ต.ทุ่งหลวง</t>
  </si>
  <si>
    <t>น.ส.3ก</t>
  </si>
  <si>
    <t>สุทธา   ผลอินทร์</t>
  </si>
  <si>
    <t>95 ม.3 ต.ทุ่งหลวง</t>
  </si>
  <si>
    <t>เหรียญทอง แก่นภักดี</t>
  </si>
  <si>
    <t>33 ม.3 ต.ทุ่งหลวง</t>
  </si>
  <si>
    <t>มี         แผ่นผา</t>
  </si>
  <si>
    <t>118 ม.3 ต.ทุ่งหลวง</t>
  </si>
  <si>
    <t>สาคร     ศรีสมบัติ</t>
  </si>
  <si>
    <t>สัจจา      ทะนารัมย์</t>
  </si>
  <si>
    <t>38 ม.3 ต.ทุ่งหลวง</t>
  </si>
  <si>
    <t>ลำผาย     บุญยืน</t>
  </si>
  <si>
    <t>4 ม.6 ต.ทุ่งกุลา อ.ท่าตูม</t>
  </si>
  <si>
    <t>น.ส.4 จ</t>
  </si>
  <si>
    <t xml:space="preserve"> จ.สุรินทร์</t>
  </si>
  <si>
    <t>พิรมัย       สิมมา</t>
  </si>
  <si>
    <t>91 ม.3 ต.ทุ่งหลวง</t>
  </si>
  <si>
    <t>สายยนต์    สุวรรณธาดา</t>
  </si>
  <si>
    <t>105 ม.3 ต.ทุ่งหลวง</t>
  </si>
  <si>
    <t>วงศ์เดือน    อินทร์งาม</t>
  </si>
  <si>
    <t>66 ม.3 ต.ทุ่งหลวง</t>
  </si>
  <si>
    <t>สมบูรณ์     เอี่ยมสะอาด</t>
  </si>
  <si>
    <t>126 ม.3 ต.ทุ่งหลวง</t>
  </si>
  <si>
    <t>บุญสงค์    พรหมบุตร</t>
  </si>
  <si>
    <t>42 ม.3 ต.ทุ่งหลวง</t>
  </si>
  <si>
    <t>เวณิกา       ชอบมี</t>
  </si>
  <si>
    <t>86 ม.3 ต.ทุ่งหลวง</t>
  </si>
  <si>
    <t>ยาด         ยั่งยืน</t>
  </si>
  <si>
    <t>88 ม.3 ต.ทุ่งหลวง</t>
  </si>
  <si>
    <t>สำเริง   จันทร์คูเมือง</t>
  </si>
  <si>
    <t>89 ม.3 ต.ทุ่งหลวง</t>
  </si>
  <si>
    <t>เหรียญ  จันทร์คูเมือง</t>
  </si>
  <si>
    <t>47 ม.3 ต.ทุ่งหลวง</t>
  </si>
  <si>
    <t>ดวงจิต    มะติยะภักดิ์</t>
  </si>
  <si>
    <t>108 ม.3 ต.ทุ่งหลวง</t>
  </si>
  <si>
    <t>สุภาพ     สุวรรณธาดา</t>
  </si>
  <si>
    <t>39 ม.3 ต.ทุ่งหลวง</t>
  </si>
  <si>
    <t>วรรณี     ประสาร</t>
  </si>
  <si>
    <t>37 ม.3 ต.ทุ่งหลวง</t>
  </si>
  <si>
    <t>บานเย็น    จันทร์คูเมือง</t>
  </si>
  <si>
    <t>124 ม.3 ต.ทุ่งหลวง</t>
  </si>
  <si>
    <t>เพชร       ยิ่งมีมา</t>
  </si>
  <si>
    <t>83 ม.3 ต.ทุ่งหลวง</t>
  </si>
  <si>
    <t>อำนวย   สุวรรณธาดา</t>
  </si>
  <si>
    <t>69 ม.3 ต.ทุ่งหลวง</t>
  </si>
  <si>
    <t>กิ่ง         วารุรัง</t>
  </si>
  <si>
    <t>81 ม.3 ต.ทุ่งหลวง</t>
  </si>
  <si>
    <t>น.ส.4จ.</t>
  </si>
  <si>
    <t>สันติพงษ์    มุ่งดี</t>
  </si>
  <si>
    <t>18 ม.3 ต.ทุ่งหลวง</t>
  </si>
  <si>
    <t>01</t>
  </si>
  <si>
    <t>นวน         นามโคตร</t>
  </si>
  <si>
    <t>13 ม.3 ต.ทุ่งหลวง</t>
  </si>
  <si>
    <t>ประจวบ   คุณมาศ</t>
  </si>
  <si>
    <t>49 ม.3 ต.ทุ่งหลวง</t>
  </si>
  <si>
    <t>อรุณ       คุณมาศ</t>
  </si>
  <si>
    <t>114 ม.3 ต.ทุ่งหลวง</t>
  </si>
  <si>
    <t>วีระศักดิ์  สุวรรณธาดา</t>
  </si>
  <si>
    <t>31 ม.3 ต.ทุ่งหลวง</t>
  </si>
  <si>
    <t>จักทิพ   สุวรรณธาดา</t>
  </si>
  <si>
    <t>34 ม.3 ต.ทุ่งหลวง</t>
  </si>
  <si>
    <t>วันตนา    โชคแสน</t>
  </si>
  <si>
    <t>125 ม.3 ต.ทุ่งหลวง</t>
  </si>
  <si>
    <t>ธนิษฐ์      เสนาวงค์</t>
  </si>
  <si>
    <t xml:space="preserve">66 ม.5 ต.สร้างมั่น </t>
  </si>
  <si>
    <t>อ.เลิงนกทา จ.ยโสธร</t>
  </si>
  <si>
    <t>ยุพาภรณ์    สายหยุด</t>
  </si>
  <si>
    <t>63 ม.3 ต.ทุ่งหลวง</t>
  </si>
  <si>
    <t>ดวงมณี      แง่ชัย</t>
  </si>
  <si>
    <t>134 ม.3 ต.ทุ่งหลวง</t>
  </si>
  <si>
    <t>มะลิวรรณ    สุระสังข์</t>
  </si>
  <si>
    <t>82 ม.3 ต.ทุ่งหลวง</t>
  </si>
  <si>
    <t>พูนศรี       ณ อุดร</t>
  </si>
  <si>
    <t xml:space="preserve">105 ม.6   ต.ปทุม </t>
  </si>
  <si>
    <t>อ.เมืองอุบลราชธานี</t>
  </si>
  <si>
    <t>จ.อุบลราชธานี</t>
  </si>
  <si>
    <t>บัวผัน    สุวรรณธาดา</t>
  </si>
  <si>
    <t>55 ม.3 ต.ทุ่งหลวง</t>
  </si>
  <si>
    <t>อ่อนจันทร์   เหลาเกิ้มหุ่ง</t>
  </si>
  <si>
    <t>3 ม.3 ต.ทุ่งหลวง</t>
  </si>
  <si>
    <t>มะลิวรรณ   พิศเพ็ง</t>
  </si>
  <si>
    <t>107 ม.3 ต.ทุ่งหลวง</t>
  </si>
  <si>
    <t>วรนุช        โยธาจันทร์</t>
  </si>
  <si>
    <t>12  ม.3 ต.ทุ่งหลวง</t>
  </si>
  <si>
    <t>พิพัฒน์   สุวรรณธาดา</t>
  </si>
  <si>
    <t>129 ม.3 ต.ทุ่งหลวง</t>
  </si>
  <si>
    <t>ทองแดง  สุวรรณธาดา</t>
  </si>
  <si>
    <t>15 ม.3 ต.ทุ่งหลวง</t>
  </si>
  <si>
    <t>สุภาพ     ประทุม</t>
  </si>
  <si>
    <t>50 ม.3 ต.ทุ่งหลวง</t>
  </si>
  <si>
    <t>จันทิมา    แพงภูงา</t>
  </si>
  <si>
    <t>119 ม.3 ต.ทุ่งหลวง</t>
  </si>
  <si>
    <t xml:space="preserve"> </t>
  </si>
  <si>
    <t>อุทัย      ประทุม</t>
  </si>
  <si>
    <t>77 ม.3 ต.ทุ่งหลวง</t>
  </si>
  <si>
    <t>อาจ        พันธ์ศรี</t>
  </si>
  <si>
    <t>98 ม.3 ต.ทุ่งหลวง</t>
  </si>
  <si>
    <t>สังวาส   สุวรรณธาดา</t>
  </si>
  <si>
    <t>100 ม.3 ต.ทุ่งหลวง</t>
  </si>
  <si>
    <t>ลี        อินทร์อิ่ม</t>
  </si>
  <si>
    <t>23 ม.3 ต.ทุ่งหลวง</t>
  </si>
  <si>
    <t>สมร      หมึกสี</t>
  </si>
  <si>
    <t>106 ม.3 ต.ทุ่งหลวง</t>
  </si>
  <si>
    <t>อุทัย   สุวรรณธาดา</t>
  </si>
  <si>
    <t>สมยศ   แก้วฉวี</t>
  </si>
  <si>
    <t>71 ม.3 ต.ทุ่งหลวง</t>
  </si>
  <si>
    <t>หนูเต็ม   เบ้าภูเวียง</t>
  </si>
  <si>
    <t>30 ม.3 ต.ทุ่งหลวง</t>
  </si>
  <si>
    <t>สังวร     คุณมาศ</t>
  </si>
  <si>
    <t>64 ม.3 ต.ทุ่งหลวง</t>
  </si>
  <si>
    <t>อำไพร    ประทุม</t>
  </si>
  <si>
    <t>96 ม.3 ต.ทุ่งหลวง</t>
  </si>
  <si>
    <t>พะนา     คุณมาศ</t>
  </si>
  <si>
    <t>138 ม.3 ต.ทุ่งหลวง</t>
  </si>
  <si>
    <t>จำปา     สีทา</t>
  </si>
  <si>
    <t>62 ม.3 ต.ทุ่งหลวง</t>
  </si>
  <si>
    <t>08</t>
  </si>
  <si>
    <t>ราตรี       ถนอมพล</t>
  </si>
  <si>
    <t>4 ม.3 ต.ทุ่งหลวง</t>
  </si>
  <si>
    <t>ประสิทธิ์     ยมรัตน์</t>
  </si>
  <si>
    <t xml:space="preserve">78 ม.3 ต.ทุ่งหลวง  </t>
  </si>
  <si>
    <t>ใจ          สอนโสภา</t>
  </si>
  <si>
    <t>8 ม.3 ต.ทุ่งหลวง</t>
  </si>
  <si>
    <t>อรทัย      แว่นทิพย์</t>
  </si>
  <si>
    <t>1  ม.3 ต.ทุ่งหลวง</t>
  </si>
  <si>
    <t>06.4</t>
  </si>
  <si>
    <t>ก้าน       สายมายา</t>
  </si>
  <si>
    <t>ปาง       ประทุม</t>
  </si>
  <si>
    <t>117 ม.3 ต.ทุ่งหลวง</t>
  </si>
  <si>
    <t>สมบูรณ์  สุวรรณธาดา</t>
  </si>
  <si>
    <t>10 ม.3 ต.ทุ่งหลวง</t>
  </si>
  <si>
    <t>มัตยา     โวอ่อนศรี</t>
  </si>
  <si>
    <t>บัวพันธ์     หมื่นเขียว</t>
  </si>
  <si>
    <t>73 ม.3 ต.ทุ่งหลวง</t>
  </si>
  <si>
    <t>เฉลิมชน    บูรณ์เจริญ</t>
  </si>
  <si>
    <t>7 ม.3 ต.ทุ่งหลวง</t>
  </si>
  <si>
    <t>วันตนี       สุระสังข์</t>
  </si>
  <si>
    <t>85 ม.3 ต.ทุ่งหลวง</t>
  </si>
  <si>
    <t>จำปี        วิลัย</t>
  </si>
  <si>
    <t>93 ม.3 ต.ทุ่งหลวง</t>
  </si>
  <si>
    <t>ลำพูน      สิมมา</t>
  </si>
  <si>
    <t>120 ม.3 ต.ทุ่งหลวง</t>
  </si>
  <si>
    <t>ผ่องศรี      ภูอุทัย</t>
  </si>
  <si>
    <t>40 ม.3 ต.ทุ่งหลวง</t>
  </si>
  <si>
    <t>สรวง         แก้ววัน</t>
  </si>
  <si>
    <t>6 ม.3 ต.ทุ่งหลวง</t>
  </si>
  <si>
    <t>สาว          แก้ววัน</t>
  </si>
  <si>
    <t>61 ม.3 ต.ทุ่งหลวง</t>
  </si>
  <si>
    <t>ทองพันธ์    งามเลิศ</t>
  </si>
  <si>
    <t>67 ม.3 ต.ทุ่งหลวง</t>
  </si>
  <si>
    <t>พิกุล         ปรากฏรัตน</t>
  </si>
  <si>
    <t xml:space="preserve">97ม.4 ต.ทุ่งกุลา อ.ท่าตูม  </t>
  </si>
  <si>
    <t>จ.สุรินทร์</t>
  </si>
  <si>
    <t>ทองจันทร์     มะลิหวล</t>
  </si>
  <si>
    <t>99 ม.3 ต.ทุ่งหลวง</t>
  </si>
  <si>
    <t>กิจจา     เอี่ยมละออง</t>
  </si>
  <si>
    <t xml:space="preserve">59 ม.10 ต.ดงครั่งน้อย </t>
  </si>
  <si>
    <t>อ.เกษตรวิสัย จ.รอ้ยเอ็ด</t>
  </si>
  <si>
    <t>วิทวัส    จันทร์คูเมือง</t>
  </si>
  <si>
    <t>70 ม.3 ต.ทุ่งหลวง</t>
  </si>
  <si>
    <t>พรมมา    นะวะภา</t>
  </si>
  <si>
    <t xml:space="preserve">125 ม.2 ต.หินกอง </t>
  </si>
  <si>
    <t>ม.4</t>
  </si>
  <si>
    <t>สลิต        โชคแสน</t>
  </si>
  <si>
    <t>57 ม.3 ต.ทุ่งหลวง</t>
  </si>
  <si>
    <t>บุญชู       เวฬุวนารักษ์</t>
  </si>
  <si>
    <t>90 ม.3 ต.ทุ่งหลวง</t>
  </si>
  <si>
    <t>ยุภาภรณ์   จันทร์งาม</t>
  </si>
  <si>
    <t xml:space="preserve">188 ซ.ร่มเกล้า 58 </t>
  </si>
  <si>
    <t xml:space="preserve"> แขวงคลองสามประเวศ</t>
  </si>
  <si>
    <t>เขตลาดกระบัง กรุงเทพฯ</t>
  </si>
  <si>
    <t>ยอม     อินทร์สระคู</t>
  </si>
  <si>
    <t>60 ม.3 ต.ทุ่งหลวง</t>
  </si>
  <si>
    <t>แหล่     ประเสริฐ</t>
  </si>
  <si>
    <t>127 ม.3 ต.ทุ่งหลวง</t>
  </si>
  <si>
    <t>บุษผา   สุวรรณธาดา</t>
  </si>
  <si>
    <t>2 ม.3 ต.ทุ่งหลวง</t>
  </si>
  <si>
    <t>สุพรรณ   ศรีลางัด</t>
  </si>
  <si>
    <t xml:space="preserve">88 ม.10 ต.โพนครก </t>
  </si>
  <si>
    <t>อ.ท่าตูม  จ.สุรินทร์</t>
  </si>
  <si>
    <t>วิเชียร     โชคแสน</t>
  </si>
  <si>
    <t>46 ม.3 ต.ทุ่งหลวง</t>
  </si>
  <si>
    <t>บัวลอย  สุวรรณธาดา</t>
  </si>
  <si>
    <t>11 ม.3 ต.ทุ่งหลวง</t>
  </si>
  <si>
    <t>กฤษณา   เสนาวงศ์</t>
  </si>
  <si>
    <t>80 ม.3 ต.ทุ่งหลวง</t>
  </si>
  <si>
    <t>สุทิน     มะลิวรรณ</t>
  </si>
  <si>
    <t>56 ม.3 ต.ทุ่งหลวง</t>
  </si>
  <si>
    <t>สายันต์   จันทร์ใหม่</t>
  </si>
  <si>
    <t>22 ม.3 ต.ทุ่งหลวง</t>
  </si>
  <si>
    <t>ใบ         สุขสวรรค์</t>
  </si>
  <si>
    <t>102 ม.2 ต.ทุ่งหลวง</t>
  </si>
  <si>
    <t>บุญยัง    ไกตปาน</t>
  </si>
  <si>
    <t xml:space="preserve">36/2 ม.7  ต.ท่าตูม </t>
  </si>
  <si>
    <t>ไพรัตน์     คุณมาศ</t>
  </si>
  <si>
    <t xml:space="preserve">19 ม.11 ต.ดงครั่งน้อย </t>
  </si>
  <si>
    <t>อ.เกษตรวิสัย  จ.ร้อยเอ็ด</t>
  </si>
  <si>
    <t>ธวัชชัย     อิฐรัตน์</t>
  </si>
  <si>
    <t>39/3 ม.13 ต.โพนครก</t>
  </si>
  <si>
    <t>สมควร    แว่นทิพย์</t>
  </si>
  <si>
    <t>35 ม.3 ต.ทุ่งหลวง</t>
  </si>
  <si>
    <t>พนธ์      แว่นทิพย์</t>
  </si>
  <si>
    <t>ดวงใจ    ดอกบัว</t>
  </si>
  <si>
    <t>123 ม.3 ต.ทุ่งหลวง</t>
  </si>
  <si>
    <t>เสาร์      วงษ์ชมภู</t>
  </si>
  <si>
    <t>75 ม.3 ต.ทุ่งหลวง</t>
  </si>
  <si>
    <t>ดวงจันทร์  กะการดี</t>
  </si>
  <si>
    <t>101 ม.3 ต.ทุ่งหลวง</t>
  </si>
  <si>
    <t>ภัทรนิษฐ์   คุณมาศ</t>
  </si>
  <si>
    <t>สุเพียร   บุญศิลป์</t>
  </si>
  <si>
    <t>6 ม.11 ต.แก อ.รัตนบุรี</t>
  </si>
  <si>
    <t>บุญเลิศ    สุวงษ์</t>
  </si>
  <si>
    <t xml:space="preserve">100 ม.3 .โพนครก </t>
  </si>
  <si>
    <t xml:space="preserve"> อ.ท่าตูม  จ.สุรินทร์</t>
  </si>
  <si>
    <t>คำนาย      ยมรัตน์</t>
  </si>
  <si>
    <t>40 ม.6 ต.หนองบัว อ.ท่าตูม</t>
  </si>
  <si>
    <t>สมชาย       ยมรัตน์</t>
  </si>
  <si>
    <t>สมหมาย      ยมรัตน์</t>
  </si>
  <si>
    <t>06.7</t>
  </si>
  <si>
    <t>สัมฤทธิ์     มะติยะภักดิ์</t>
  </si>
  <si>
    <t>93 ม.10 ต.คลองน้ำไหล</t>
  </si>
  <si>
    <t>(เนยสูงเนิน)</t>
  </si>
  <si>
    <t>อ.คลองลาน จ.กำแพงเพชร</t>
  </si>
  <si>
    <t>กลิ่นจันทร์   ยีนมั่น</t>
  </si>
  <si>
    <t>139 ม.3 ต.ทุ่งหลวง</t>
  </si>
  <si>
    <t>สำอาง      ลาวรรณ์</t>
  </si>
  <si>
    <t>104 ม.3 ต.ทุ่งหลวง</t>
  </si>
  <si>
    <t>เบ็จวรรณ   ล้านทอง</t>
  </si>
  <si>
    <t>68 ม.3 ต.ทุงหลวง</t>
  </si>
  <si>
    <t>ทองมี       กำจร</t>
  </si>
  <si>
    <t>25 ม.3 ต.ทุ่งหลวง</t>
  </si>
  <si>
    <t>ศักดิ์ศรี     พรมสิงห์</t>
  </si>
  <si>
    <t>131 ม.15 ต.เกษตรวิสัย</t>
  </si>
  <si>
    <t>อ.เกษตรวิสัย จ.ร้อยเอ็ด</t>
  </si>
  <si>
    <t>สาระพันธ์  สุวรรณธาดา</t>
  </si>
  <si>
    <t xml:space="preserve">69 ม.3 ต.ทุ่งหลวง </t>
  </si>
  <si>
    <t>เจริญ       สุขแสง</t>
  </si>
  <si>
    <t>มาก         กาบบัว</t>
  </si>
  <si>
    <t>92ม.2 ต.ทุ่งกุลา อ.สุวรรณภูมิ</t>
  </si>
  <si>
    <t>ทองใบ      พวงรัตน์</t>
  </si>
  <si>
    <t>(28 ม.9 ต.ทุ่งหลวง)</t>
  </si>
  <si>
    <t>มงคล       ยั่งยืน</t>
  </si>
  <si>
    <t>84 ม.3 ต.ทุ่งหลวง</t>
  </si>
  <si>
    <t>บุญรอด     ธรรมชอบ</t>
  </si>
  <si>
    <t>112 ม.3 ต.ทุ่งหลวง</t>
  </si>
  <si>
    <t>อริษา       จันทร์เต็ม</t>
  </si>
  <si>
    <t>ถึง         ธรรมชอบ</t>
  </si>
  <si>
    <t>52 ม.3 ต.ทุ่งหลวง</t>
  </si>
  <si>
    <t>จุฑาทิพย์     พรมมี</t>
  </si>
  <si>
    <t>121 ม.3 ต.ทุ่งหลวง</t>
  </si>
  <si>
    <t>สวิตต์        พรมมี</t>
  </si>
  <si>
    <t>136 ม.3 ต.ทุ่งหลวง</t>
  </si>
  <si>
    <t>ไสว       วุฒิล้ำ</t>
  </si>
  <si>
    <t>ทอง      บุญเที่ยง</t>
  </si>
  <si>
    <t>194 ม.9 ต.โพนครก อ.ท่าตูม</t>
  </si>
  <si>
    <t>รำไพ    เอี่ยมสะอาด</t>
  </si>
  <si>
    <t>46/1 ม.7 ต.โพนครก อ.ท่าตูม</t>
  </si>
  <si>
    <t>เสรี      สุวรรณธาดา</t>
  </si>
  <si>
    <t>5 ม.3 ต.ทุ่งหลวง</t>
  </si>
  <si>
    <t>ถนอม    พูลภูงา</t>
  </si>
  <si>
    <t>55 ม.2 ต.โพนครก อ.ท่าตูม</t>
  </si>
  <si>
    <t>รักมณี   วิชระโภชน์</t>
  </si>
  <si>
    <t>76 ม.3 ต.ทุ่งหลวง</t>
  </si>
  <si>
    <t>อำพร     ชุมชอ</t>
  </si>
  <si>
    <t>203 ม.5 ต.สระคู</t>
  </si>
  <si>
    <t>อ.สุวรรณภูมิ จ.ร้อยเอ็ด</t>
  </si>
  <si>
    <t>สมร       จันทร์คูเมือง</t>
  </si>
  <si>
    <t>109 ม.3 ต.ทุ่งหลวง</t>
  </si>
  <si>
    <t>สมหมาย    สีทา</t>
  </si>
  <si>
    <t>44 ม.3 ต.ทุ่งหลวง</t>
  </si>
  <si>
    <t>ดวงจันทร์   สีทา</t>
  </si>
  <si>
    <t xml:space="preserve">90/608 ม.5 ต.ลาดสวาย  </t>
  </si>
  <si>
    <t>ส่ง92 ม.3 ต.ทุ่งหลวง</t>
  </si>
  <si>
    <t>อ.ลำลูก จ.ปทุมธานี</t>
  </si>
  <si>
    <t>ทองดี     เรืองศรี</t>
  </si>
  <si>
    <t>92 ม.3 ต.ทุ่งหลวง</t>
  </si>
  <si>
    <t>00.7</t>
  </si>
  <si>
    <t>อนุธิดา    จินดามัง</t>
  </si>
  <si>
    <t>122 ม.3 ต.ทุ่งหลวง</t>
  </si>
  <si>
    <t>วินัย        ตีระศรี</t>
  </si>
  <si>
    <t xml:space="preserve"> -  ม. - ต.ดงครั่งน้อย </t>
  </si>
  <si>
    <t>ประสาร    มะติยะภักดิ์</t>
  </si>
  <si>
    <t>262 ม.3 ต.ทุ่งหลวง</t>
  </si>
  <si>
    <t>อุ่ย        คุณมาศ</t>
  </si>
  <si>
    <t>16 ม.3 ต.ทุ่งหลวง</t>
  </si>
  <si>
    <t>มงคล    พรมมี</t>
  </si>
  <si>
    <t>ไสว      สอนโสภา</t>
  </si>
  <si>
    <t>สยาม       พรหมบุตร</t>
  </si>
  <si>
    <t>41 ม.3 ต.ทุ่งหลวง</t>
  </si>
  <si>
    <t>เหรียญ      มุ่งดี</t>
  </si>
  <si>
    <t>97 ม.3 ต.ทุ่งหลวง</t>
  </si>
  <si>
    <t>สมบัติ       ลาวรรณ์</t>
  </si>
  <si>
    <t>121 ม.3 ต.ดอกไม้</t>
  </si>
  <si>
    <t>กันญา        นิโสภา</t>
  </si>
  <si>
    <t>ละมุด    คุณมาศ</t>
  </si>
  <si>
    <t>สุพต      ลาวัลย์</t>
  </si>
  <si>
    <t>225 ม.15 ต.โพนครก อ.ท่าตูม</t>
  </si>
  <si>
    <t>นาง       สุวงค์</t>
  </si>
  <si>
    <t>100 ม.3 ต.โพนครก อ.ท่าตูม</t>
  </si>
  <si>
    <t>เสมอ      ดาบทอง</t>
  </si>
  <si>
    <t>45 ม.7 ต.โพนครก อ.ท่าตูม</t>
  </si>
  <si>
    <t>วรกต     คุณมาศ</t>
  </si>
  <si>
    <t xml:space="preserve">74 ม.17 ต.นอกเมือง </t>
  </si>
  <si>
    <t>สามารถ   จันทร์คูเมือง</t>
  </si>
  <si>
    <t>ลาวัน       แก้วฉวี</t>
  </si>
  <si>
    <t>36 ม.3 ต.ทุ่งหลวง</t>
  </si>
  <si>
    <t>ยุพิน        พูลสระคู</t>
  </si>
  <si>
    <t>29 ม.3 ต.ทุ่งหลวง</t>
  </si>
  <si>
    <t>สุทิน         วิลัย</t>
  </si>
  <si>
    <t>อร่าม     จันทร์คูเมือง</t>
  </si>
  <si>
    <t>ศิริรัตน์     ยมรัตน์</t>
  </si>
  <si>
    <t>นิติภรณ์     คุณมาศ</t>
  </si>
  <si>
    <t>54 ม.3 ต.ทุ่งหลวง</t>
  </si>
  <si>
    <t>สปก.</t>
  </si>
  <si>
    <t xml:space="preserve">ทองสุข       คุณมาศ  </t>
  </si>
  <si>
    <t>216 ม.1 ต.สระคู</t>
  </si>
  <si>
    <t>ว่า</t>
  </si>
  <si>
    <t>ที่ ร.ต.ท.มนัส   คุณมาศ</t>
  </si>
  <si>
    <t>เชิดพิพัฒนพงษ์    คุณมาศ</t>
  </si>
  <si>
    <t>24 ม.3 ต.ทุ่งหลวง</t>
  </si>
  <si>
    <t>พิมพ์พร      พรมมี</t>
  </si>
  <si>
    <t>27  ม.3  ต.ทุ่งหลวง</t>
  </si>
  <si>
    <t>นิรัตน์          สิมมา</t>
  </si>
  <si>
    <t>91  ม.3  ต.ทุ่งหลวง</t>
  </si>
  <si>
    <t>ไพทูล          ดอกบัว</t>
  </si>
  <si>
    <t>123 ม.3  ต.ทุ่งหลวง</t>
  </si>
  <si>
    <t>มุ               วารุรัง</t>
  </si>
  <si>
    <t>81 ม.3  ต.ทุ่งหลวง</t>
  </si>
  <si>
    <t>บุญล้อม     พรหมบุตร</t>
  </si>
  <si>
    <t>42  ม. 3  ต.ทุ่งหลวง</t>
  </si>
  <si>
    <t>ธีระศักดิ์  สุวรรณธาดา</t>
  </si>
  <si>
    <t>ย้ายไป ม.15</t>
  </si>
  <si>
    <t>เตือนใจ     สีทา</t>
  </si>
  <si>
    <t>111  ม.3  ต.ทุ่งหลวง</t>
  </si>
  <si>
    <t>ร้านค้าสวัสดิการชุมชน</t>
  </si>
  <si>
    <t>140  ม. 3 ต.ทุ่งหลวง</t>
  </si>
  <si>
    <t>05</t>
  </si>
  <si>
    <t>ประชารัฐบ้านร้านหญ้า</t>
  </si>
  <si>
    <t>ธัญลักษณ์     มุ่งดี</t>
  </si>
  <si>
    <t>56  ม.3  ต.ทุ่งหลวง</t>
  </si>
  <si>
    <t>นัยนารถ จันทร์คูเมือง</t>
  </si>
  <si>
    <t xml:space="preserve">116 ม.8 ต.มืองสรวง </t>
  </si>
  <si>
    <t>อ.เมืองสรวง</t>
  </si>
  <si>
    <t>สำนวน     ศิลางัด</t>
  </si>
  <si>
    <t>2 ม.4 ต.โพนครก</t>
  </si>
  <si>
    <t xml:space="preserve">อ.ท่าตูม จ.สุรินทร์ </t>
  </si>
  <si>
    <t>คำผาย  โชคแสน</t>
  </si>
  <si>
    <t>บุญจันทร์   มุ่งดี</t>
  </si>
  <si>
    <t>.</t>
  </si>
  <si>
    <t>ทวี  นงรักษ์</t>
  </si>
  <si>
    <t>77 ม.7  ต.โพนครก</t>
  </si>
  <si>
    <t>สงวน  เชื้อสาย</t>
  </si>
  <si>
    <t>20 ม.4 ต.ทุ่งหลวง</t>
  </si>
  <si>
    <t>สุบัน  อิ่มบุตร</t>
  </si>
  <si>
    <t>45 ม.4 ต.ทุ่งหลวง</t>
  </si>
  <si>
    <t>ธนู  แข่งขัน</t>
  </si>
  <si>
    <t>65 ม.4 ต.ทุ่งหลวง</t>
  </si>
  <si>
    <t>วิชัย  จันทร์คูเมือง</t>
  </si>
  <si>
    <t>5 ม.20 ต.สระคู</t>
  </si>
  <si>
    <t>ทวี  จันทร์คูเมือง</t>
  </si>
  <si>
    <t>63 ม.4 ต.ทุ่งหลวง</t>
  </si>
  <si>
    <t>กองแก้ว  สีทา</t>
  </si>
  <si>
    <t>54 ม.7 ต.ทุ่งหลวง</t>
  </si>
  <si>
    <t>สาน  บุญปก</t>
  </si>
  <si>
    <t>100 ม.7 ต.ทุ่งหลวง</t>
  </si>
  <si>
    <t>สุดตา  ศรีวงค์</t>
  </si>
  <si>
    <t>5 ม.4 ต.ทุ่งหลวง</t>
  </si>
  <si>
    <t>นาค  พลสามารถ</t>
  </si>
  <si>
    <t>40 ม.4 ต.ทุ่งหลวง</t>
  </si>
  <si>
    <t>สมพิศ  เพชรบุตร</t>
  </si>
  <si>
    <t>14 ม.4 ต.ทุ่งหลวง</t>
  </si>
  <si>
    <t>สำลี  มีพันธ์</t>
  </si>
  <si>
    <t>61 ม.4 ต.ทุ่งหลวง</t>
  </si>
  <si>
    <t>ใส  ลาวัลย์</t>
  </si>
  <si>
    <t>184 ม.4 ต.ทุ่งหลวง</t>
  </si>
  <si>
    <t>บัว  บำรุง</t>
  </si>
  <si>
    <t>35 ม.8 ต.ทุ่งหลวง</t>
  </si>
  <si>
    <t>คำมี  สุดไชย</t>
  </si>
  <si>
    <t>22 ม.4 ต.ทุ่งหลวง</t>
  </si>
  <si>
    <t>มะลิ  สิงห์นันท์</t>
  </si>
  <si>
    <t>59 ม.4 ต.ทุ่งหลวง</t>
  </si>
  <si>
    <t>เม็ด  ลาวัลย์</t>
  </si>
  <si>
    <t>222 ถ.เทศบาล 3 ต.ในเมือง</t>
  </si>
  <si>
    <t>อ.เมืองสุรินทร์ จ.สุรินทร์</t>
  </si>
  <si>
    <t>ทองใบ  บำรุง</t>
  </si>
  <si>
    <t>47 ม.4 ต.ทุ่งหลวง</t>
  </si>
  <si>
    <t>บุญเหลือ  ลาล่องคำ</t>
  </si>
  <si>
    <t>10 ม.4 ต.ทุ่งหลวง</t>
  </si>
  <si>
    <t>02</t>
  </si>
  <si>
    <t>สมเกตุ  อังสนุ</t>
  </si>
  <si>
    <t>78 ม.4 ต.ทุ่งหลวง</t>
  </si>
  <si>
    <t>สมดี  จันทร์คูเมือง</t>
  </si>
  <si>
    <t>18 ม.4 ต.ทุ่งหลวง</t>
  </si>
  <si>
    <t>เมา   สร้อยจิตร</t>
  </si>
  <si>
    <t>48 ม.4 ต.ทุ่งหลวง</t>
  </si>
  <si>
    <t>ทองแดง  บุญจันทร์</t>
  </si>
  <si>
    <t>19 ม.4 ต.ทุ่งหลวง</t>
  </si>
  <si>
    <t xml:space="preserve"> (โรงสี)</t>
  </si>
  <si>
    <t>พวน  พรหมบุตร</t>
  </si>
  <si>
    <t>32 ม.4 ต.ทุ่งหลวง</t>
  </si>
  <si>
    <t>แต๋ว  กำจร</t>
  </si>
  <si>
    <t>43 ม.4 ต.ทุ่งหลวง</t>
  </si>
  <si>
    <t>ธาตุ  ผือเขียว</t>
  </si>
  <si>
    <t>39 ม.4 ต.ทุ่งหลวง</t>
  </si>
  <si>
    <t>หนูจวน  คำทอง</t>
  </si>
  <si>
    <t>52 ม.4 ต.ทุ่งหลวง</t>
  </si>
  <si>
    <t>สมเกียรติ  เอี่ยมภูงา</t>
  </si>
  <si>
    <t>28 ม.4 ต.ทุ่งหลวง</t>
  </si>
  <si>
    <t>นงค์  เอี่ยมภูงา</t>
  </si>
  <si>
    <t>54 ม.4 ต.ทุ่งหลวง</t>
  </si>
  <si>
    <t>สังวาลย์  ประทุม</t>
  </si>
  <si>
    <t>33 ม.4 ต.ทุ่งหลวง</t>
  </si>
  <si>
    <t>ประไพร  สิทธิศรี</t>
  </si>
  <si>
    <t>38 ม.4 ต.ทุ่งหลวง</t>
  </si>
  <si>
    <t>ลำดวน  สำเนียงเย็น</t>
  </si>
  <si>
    <t>27 ม.4 ต.ทุ่งหลวง</t>
  </si>
  <si>
    <t>แพง  จันทร์คูเมือง</t>
  </si>
  <si>
    <t>70 ม.4 ต.ทุ่งหลวง</t>
  </si>
  <si>
    <t>สายหยุด  ชุมศรี</t>
  </si>
  <si>
    <t>น.ส. 3 ก</t>
  </si>
  <si>
    <t>เวศ  จันทร์คูเมือง</t>
  </si>
  <si>
    <t>31 ม.4 ต.ทุ่งหลวง</t>
  </si>
  <si>
    <t>น้อย  ชันษา</t>
  </si>
  <si>
    <t>36 ม.4 ต.ทุ่งหลวง</t>
  </si>
  <si>
    <t>บุญ  พิศเพ็ง</t>
  </si>
  <si>
    <t>34 ม.4 ต.ทุ่งหลวง</t>
  </si>
  <si>
    <t>อุทัย  บำรุง</t>
  </si>
  <si>
    <t>16 ม.4 ต.ทุ่งหลวง</t>
  </si>
  <si>
    <t>สุดใจ  อามินธร</t>
  </si>
  <si>
    <t>3 ม.4 ต.ทุ่งหลวง</t>
  </si>
  <si>
    <t>น.ส.4จ</t>
  </si>
  <si>
    <t>สวัสดิ์  โชคแสน</t>
  </si>
  <si>
    <t>42 ม.4 ต.ทุ่งหลวง</t>
  </si>
  <si>
    <t>มาก  ลาวัลย์</t>
  </si>
  <si>
    <t xml:space="preserve">39/319 ม.3 ต.บางพูด </t>
  </si>
  <si>
    <t>อ.ปากเกร็ด จ.นนทบุรี</t>
  </si>
  <si>
    <t>สมจิตต์  สิทธิการ</t>
  </si>
  <si>
    <t>29 ม.4 ต.ทุ่งหลวง</t>
  </si>
  <si>
    <t>พวงเพ็ชร  มาสระคู</t>
  </si>
  <si>
    <t>62 ม.4 ต.ทุ่งหลวง</t>
  </si>
  <si>
    <t>ใบ  ลาวัลย์</t>
  </si>
  <si>
    <t>12 ม.4 ต.ทุ่งหลวง</t>
  </si>
  <si>
    <t>ทองมา  แข่งขัน</t>
  </si>
  <si>
    <t>30 ม.4 ต.ทุ่งหลวง</t>
  </si>
  <si>
    <t>สว่าง  จันทร์คูเมือง</t>
  </si>
  <si>
    <t>9 ม.4 ต.ทุ่งหลวง</t>
  </si>
  <si>
    <t>สวรรค์  บุญย้อย</t>
  </si>
  <si>
    <t>ลำดวน  บุญย้อย</t>
  </si>
  <si>
    <t>จำเริญ  บำรุง</t>
  </si>
  <si>
    <t>77 ม.4 ต.ทุ่งหลวง</t>
  </si>
  <si>
    <t>นิคม  สุวรรณวงศ์</t>
  </si>
  <si>
    <t>56 ม.4 ต.ทุ่งหลวง</t>
  </si>
  <si>
    <t>ณรงค์  สุวรรณวงศ์</t>
  </si>
  <si>
    <t>เลิศ  สุวรรณวงค์</t>
  </si>
  <si>
    <t>17 ม.4 ต.ทุ่งหลวง</t>
  </si>
  <si>
    <t>สมใจ   พิมพ์เพชร</t>
  </si>
  <si>
    <t>82 ม.4 ต.ทุ่งหลวง</t>
  </si>
  <si>
    <t>สวย  เพิ่มผล</t>
  </si>
  <si>
    <t>216 ม.11 ต.ท่าตูม อ.ท่าตูม</t>
  </si>
  <si>
    <t>ตุ่น  ยมรัตน์</t>
  </si>
  <si>
    <t>6/1 ม.4 ต.ทุ่งหลวง</t>
  </si>
  <si>
    <t>ประสิทธิ์พร  สาเกตุ</t>
  </si>
  <si>
    <t>อุ่ม  ชัยชิด</t>
  </si>
  <si>
    <t>84 ม.7 ต.โพนครก</t>
  </si>
  <si>
    <t>อุไร  ศรีรักษา</t>
  </si>
  <si>
    <t>8 ม.4 ต.ทุ่งหลวง</t>
  </si>
  <si>
    <t>ประกอบการร้านค้า</t>
  </si>
  <si>
    <t>อ๊อด  เกตุวงค์</t>
  </si>
  <si>
    <t>13 ม.4 ต.ทุ่งหลวง</t>
  </si>
  <si>
    <t>น.ส3ก</t>
  </si>
  <si>
    <t>สุนัย  เพชรบุตร</t>
  </si>
  <si>
    <t>89 ม.4 ต.ทุ่งหลวง</t>
  </si>
  <si>
    <t>เทียนทอง  ค้ำชู</t>
  </si>
  <si>
    <t>44 ม.4 ต.ทุ่งหลวง</t>
  </si>
  <si>
    <t>คำพวน</t>
  </si>
  <si>
    <t>50 ม.4 ต.ทุ่งหลวง</t>
  </si>
  <si>
    <t>หมั่นหนองทุ่ม</t>
  </si>
  <si>
    <t>ไพรบูลย์  สายเชื้อ</t>
  </si>
  <si>
    <t>59/1 ม.15   ต.บัวโคก</t>
  </si>
  <si>
    <t xml:space="preserve"> อ.ท่าตูม จ.สุรินทร์</t>
  </si>
  <si>
    <t>ชิด  สิทธิการ</t>
  </si>
  <si>
    <t>49 ม.4 ต.ทุ่งหลวง</t>
  </si>
  <si>
    <t>.ศิริกัลยา สุขหนองบึง</t>
  </si>
  <si>
    <t>81 ม.4 ต.ทุ่งหลวง</t>
  </si>
  <si>
    <t>ทองดี  บุญจันทร์</t>
  </si>
  <si>
    <t>53 ม.4 ต.ทุ่งหลวง</t>
  </si>
  <si>
    <t>อภิญญา  ชนะชัย</t>
  </si>
  <si>
    <t>2 ม.4 ต.ทุ่งหลวง</t>
  </si>
  <si>
    <t>อัจจิรัตน์  อุ่นบำรุง</t>
  </si>
  <si>
    <t>3 คู้บอน 27 แยก 6</t>
  </si>
  <si>
    <t>089-7878239</t>
  </si>
  <si>
    <t>ขว.ท่าแรง ขต.บางเขน กทม.10220</t>
  </si>
  <si>
    <t>เข็ม  ป้องเขตร</t>
  </si>
  <si>
    <t>1/2 ม.7 ต.โพนครก</t>
  </si>
  <si>
    <t>สุนัน  ภาสวัสดิ์</t>
  </si>
  <si>
    <t xml:space="preserve">36 ม.6 ต.หนองผือ </t>
  </si>
  <si>
    <t>ส่ง4/1 ม.4 ต.ทุ่งหลวง</t>
  </si>
  <si>
    <t>อ.เมืองสรวง จ.ร้อยเอ็ด</t>
  </si>
  <si>
    <t>ริด  เกตุวงค์</t>
  </si>
  <si>
    <t>บุญยืน  ภาสวัสดิ์</t>
  </si>
  <si>
    <t>สนอง  ภาสวัสดิ์</t>
  </si>
  <si>
    <t>ทองขัน  เนาวะดี</t>
  </si>
  <si>
    <t>79 ม.4 ต.ทุ่งหลวง</t>
  </si>
  <si>
    <t>สมร  มังสระคู</t>
  </si>
  <si>
    <t>สมส่วน  วันดี</t>
  </si>
  <si>
    <t>67 ม.4 ต.ทุ่งหลวง</t>
  </si>
  <si>
    <t>น่วม  ปรากฎรัฐ</t>
  </si>
  <si>
    <t>26 ม.4 ต.ทุ่งหลวง</t>
  </si>
  <si>
    <t>กวง  สิทธิการ</t>
  </si>
  <si>
    <t>58 ม.4 ต.ทุ่งหลวง</t>
  </si>
  <si>
    <t>บุญร่วม  เพิ่มผล</t>
  </si>
  <si>
    <t>60/1 ม.6 ต.ท่าตูม อ.ท่าตูม</t>
  </si>
  <si>
    <t>สายยัน  พูลสุข</t>
  </si>
  <si>
    <t>43/1 ม.2 ต.โพนครก</t>
  </si>
  <si>
    <t>พัชราภรณ์</t>
  </si>
  <si>
    <t>66 ม.4 ต.ทุ่งหลวง</t>
  </si>
  <si>
    <t>ลาล่องคำ</t>
  </si>
  <si>
    <t>ทองใส  ศรีสอน</t>
  </si>
  <si>
    <t>6 ม.4 ต.ทุ่งหลวง</t>
  </si>
  <si>
    <t>เพียง  กองสุข</t>
  </si>
  <si>
    <t>18/1 ม.20 ต.ท่าตูม อ.ท่าตูม</t>
  </si>
  <si>
    <t>ส่วย  ทองมาก</t>
  </si>
  <si>
    <t>24 ม.20 ต.ท่าตูม อ.ท่าตูม</t>
  </si>
  <si>
    <t>รัชพร  สีถินวัน</t>
  </si>
  <si>
    <t>24 ม.4 ต.ทุ่งหลวง</t>
  </si>
  <si>
    <t>ทองใบ  สิทธิศรี</t>
  </si>
  <si>
    <t>มวน  สายเชื้อ</t>
  </si>
  <si>
    <t>สีทอง  ศรีแก้ว</t>
  </si>
  <si>
    <t>57 ม.4 ต.ทุ่งหลวง</t>
  </si>
  <si>
    <t>ทวีวุฒิ  จันทร์คูเมือง</t>
  </si>
  <si>
    <t>68 ม.4 ต.ทุ่งหลวง</t>
  </si>
  <si>
    <t>สำเรียน  ศรีทอง</t>
  </si>
  <si>
    <t>24 ม.4 ต.โพนครก อ.ท่าตูม</t>
  </si>
  <si>
    <t>คำปุ่น  บำรุง</t>
  </si>
  <si>
    <t>ลานี  เอี่ยมภูงา</t>
  </si>
  <si>
    <t>55 ม.4 ต.ทุ่งหลวง</t>
  </si>
  <si>
    <t>หลุน  ชุมศรี</t>
  </si>
  <si>
    <t>1 ม.4 ต.ทุ่งหลวง</t>
  </si>
  <si>
    <t>เจริญ  แก่นแก้ว</t>
  </si>
  <si>
    <t>55 ม.8 ต.พรมเทพ อ.ท่าตูม</t>
  </si>
  <si>
    <t>หลวย  บุญจันทร์</t>
  </si>
  <si>
    <t>26 ม.8 ต.ทุ่งหลวง</t>
  </si>
  <si>
    <t>มิตทิรา  ชนะชัย</t>
  </si>
  <si>
    <t>73 ม.4 ต.ทุ่งหลวง</t>
  </si>
  <si>
    <t>สงกรานต์  เสนาเนตร</t>
  </si>
  <si>
    <t>51 ม.4 ต.ทุ่งหลวง</t>
  </si>
  <si>
    <t>สืบตระกูล  สิทธิการ</t>
  </si>
  <si>
    <t>191 ม.1 ต.ทุ่งหลวง</t>
  </si>
  <si>
    <t>ศิริวรรณ  เสาทอง</t>
  </si>
  <si>
    <t>5 ม.13 ต.บะ อ.ท่าตูม</t>
  </si>
  <si>
    <t>อารีย์  มารมย์</t>
  </si>
  <si>
    <t>ชัยพร  จันทร์คูเมือง</t>
  </si>
  <si>
    <t>31 ม.8 ต.ทุ่งหลวง</t>
  </si>
  <si>
    <t>รัตนา   บุญแสนก้อม</t>
  </si>
  <si>
    <t xml:space="preserve">35/5 ซ.เมตตาเหนือ </t>
  </si>
  <si>
    <t>แขวงดินแดง เขตดินแดง กทม.</t>
  </si>
  <si>
    <t>ธรากร  เกตุวงค์</t>
  </si>
  <si>
    <t>75 ม.4 ต.ทุ่งหลวง</t>
  </si>
  <si>
    <t>สุจิตร  พรหมบุตร</t>
  </si>
  <si>
    <t>อุทัย  เกตุวงค์</t>
  </si>
  <si>
    <t>อุทัย  บุญจันทร์</t>
  </si>
  <si>
    <t>79 ม.2 ต.หนองบัว อ.ท่าตูม</t>
  </si>
  <si>
    <t>สุดใจ  บำรุง</t>
  </si>
  <si>
    <t>80 ม.4 ต.ทุ่งหลวง</t>
  </si>
  <si>
    <t>จิตรา  อามินธร</t>
  </si>
  <si>
    <t>85 ม.4 ต.ทุ่งหลวง</t>
  </si>
  <si>
    <t>สมหมาย  ชุมศรี</t>
  </si>
  <si>
    <t>567 ม.5 ต.สระคู</t>
  </si>
  <si>
    <t>เม็ง  ก้อนทอง</t>
  </si>
  <si>
    <t>58 ม.12 ต.ท่าตูม อ.ท่าตูม</t>
  </si>
  <si>
    <t>ศิริกัลยา  สุดหนองบึง</t>
  </si>
  <si>
    <t>ร้าน</t>
  </si>
  <si>
    <t>ค้าชุมชนประชารัฐ</t>
  </si>
  <si>
    <t>บ้านโพนเดื่อ</t>
  </si>
  <si>
    <t>สุบิน   ไสว</t>
  </si>
  <si>
    <t>93 ม.7 ต.โพนครก อ.ท่าตูม</t>
  </si>
  <si>
    <t>น้อย   ศรีสังข์</t>
  </si>
  <si>
    <t>113 ม.7 ต.โพนครก อ.ท่าตูม</t>
  </si>
  <si>
    <t>สว่างจิต   สาพันธ์</t>
  </si>
  <si>
    <t>43/1 ม.7 ต.โพนครก อ.ท่าตูม</t>
  </si>
  <si>
    <t>สมหมาย   สร้อยจิตร</t>
  </si>
  <si>
    <t>113 ม.7 ต.ท่าตูม อ.ท่าตูม</t>
  </si>
  <si>
    <t>ทองใบ  ละออ</t>
  </si>
  <si>
    <t>52 ม.6 ต.ทุ่งหลวง</t>
  </si>
  <si>
    <t>ม.6</t>
  </si>
  <si>
    <t>สุพงษ์  สายหยุด</t>
  </si>
  <si>
    <t>20 ม.7 ต.ทุ่งหลวง</t>
  </si>
  <si>
    <t>กลิ่น    ก้านจันทร์</t>
  </si>
  <si>
    <t>13 ม.6 ต.ทุ่งหลวง</t>
  </si>
  <si>
    <t>บุญทัน  สายุทธ</t>
  </si>
  <si>
    <t xml:space="preserve">169 ม.3 ต.ดอกไม้ </t>
  </si>
  <si>
    <t xml:space="preserve">    -</t>
  </si>
  <si>
    <t>เคน   ละออ</t>
  </si>
  <si>
    <t>68 ม.6 ต.ทุ่งหลวง</t>
  </si>
  <si>
    <t>นู   สิงห์นันท์</t>
  </si>
  <si>
    <t>84 ม.6 ต.ทุ่งหลวง</t>
  </si>
  <si>
    <t>บุบผา  อาจมนตรี</t>
  </si>
  <si>
    <t>22 ม.6 ต.ทุ่งหลวง</t>
  </si>
  <si>
    <t>ฉวี  สุชัยสงค์</t>
  </si>
  <si>
    <t>74 ม.6 ต.ทุ่งหลวง</t>
  </si>
  <si>
    <t>สมพร  พรมมี</t>
  </si>
  <si>
    <t>8 ม.6 ต.ทุ่งหลวง</t>
  </si>
  <si>
    <t>วัน  ยมรัตน์</t>
  </si>
  <si>
    <t>61 ม.6 ต.ทุ่งหลวง</t>
  </si>
  <si>
    <t>ประสิทธิ  เกตุวงค์</t>
  </si>
  <si>
    <t>162 ม.6 ต.ทุ่งหลวง</t>
  </si>
  <si>
    <t>จันทา  สาหยุด</t>
  </si>
  <si>
    <t>44 ม.6 ต.ทุ่งหลวง</t>
  </si>
  <si>
    <t>อมรรัตน์  ภูถวิล</t>
  </si>
  <si>
    <t>24 ม.6 ต.ทุ่งหลวง</t>
  </si>
  <si>
    <t>รัตน์  สายหยุด</t>
  </si>
  <si>
    <t>109 ม.6 ต.ทุ่งหลวง</t>
  </si>
  <si>
    <t>ราศรี  พันธุ์หนองบัว</t>
  </si>
  <si>
    <t>80 ม.6 ต.ทุ่งหลวง</t>
  </si>
  <si>
    <t>สุบิน  ละออ</t>
  </si>
  <si>
    <t>111 ม.6 ต.ทุ่งหลวง</t>
  </si>
  <si>
    <t>นิลาวรรณ  ละออ</t>
  </si>
  <si>
    <t>48 ม.6 ต.ทุ่งหลวง</t>
  </si>
  <si>
    <t>บุญมา  มีชัย</t>
  </si>
  <si>
    <t>130 ม.6 ต.ทุ่งหลวง</t>
  </si>
  <si>
    <t>บุญศรี  ลาวัลย์</t>
  </si>
  <si>
    <t>89 ม.6 ต.ทุ่งหลวง</t>
  </si>
  <si>
    <t>ประครองจิต กลางคาร</t>
  </si>
  <si>
    <t>197 ม.6 ต.ทุ่งหลวง</t>
  </si>
  <si>
    <t>คำฝั่น  ธาระมนต์</t>
  </si>
  <si>
    <t>112 ม.6 ต.ทุ่งหลวง</t>
  </si>
  <si>
    <t>นาง  ลานรอบ</t>
  </si>
  <si>
    <t>56 ม.6 ต.ทุ่งหลวง</t>
  </si>
  <si>
    <t>บุญ  ปาปะไพ</t>
  </si>
  <si>
    <t>139 ม.6 ต.ทุ่งหลวง</t>
  </si>
  <si>
    <t>เกี้ยง  จันทร์คูเมือง</t>
  </si>
  <si>
    <t>35 ม.6 ต.ทุ่งหลวง</t>
  </si>
  <si>
    <t>.ขวัญฤทัย  ภูถวิล</t>
  </si>
  <si>
    <t>39 ม.6 ต.ทุ่งหลวง</t>
  </si>
  <si>
    <t>หมุน  ก้านจันทร์</t>
  </si>
  <si>
    <t>38 ม.6 ต.ทุ่งหลวง</t>
  </si>
  <si>
    <t>ประไพร  ก่ำสนาม</t>
  </si>
  <si>
    <t>75 ม.6 ต.ทุ่งหลวง</t>
  </si>
  <si>
    <t>พรไพร  ก้านจันทร์</t>
  </si>
  <si>
    <t>สมหมาย  สัมมา</t>
  </si>
  <si>
    <t>187 ม.6 ต.ทุ่งหลวง</t>
  </si>
  <si>
    <t>วิเชียร  ก้านจันทร์</t>
  </si>
  <si>
    <t>16 ม.6 ต.ทุ่งหลวง</t>
  </si>
  <si>
    <t>วิลัยวรรณ  จันทร์คูเมือง</t>
  </si>
  <si>
    <t>33 ม.6 ต.ทุ่งหลวง</t>
  </si>
  <si>
    <t>สมจิตร  สุวงค์</t>
  </si>
  <si>
    <t>98 ม.6 ต.ทุ่งหลวง</t>
  </si>
  <si>
    <t>ร้านค้า</t>
  </si>
  <si>
    <t>ป้อ  จันทร์คูเมือง</t>
  </si>
  <si>
    <t>72 ม.6 ต.ทุ่งหลวง</t>
  </si>
  <si>
    <t>นวลวรรณ  ละออ</t>
  </si>
  <si>
    <t>122 ม.6 ต.ทุ่งหลวง</t>
  </si>
  <si>
    <t>สุภาวดี  หลุยภูงา</t>
  </si>
  <si>
    <t>45 ม.6 ต.ทุ่งหลวง</t>
  </si>
  <si>
    <t>ส.ค.</t>
  </si>
  <si>
    <t>ดำรงค์  อุทุมพร</t>
  </si>
  <si>
    <t>154 ม.6 ต.ทุ่งหลวง</t>
  </si>
  <si>
    <t>อรุณี  โพธิภูงา</t>
  </si>
  <si>
    <t>12 ม.6 ต.ทุ่งหลวง</t>
  </si>
  <si>
    <t>เหรียญ  จำปา</t>
  </si>
  <si>
    <t>34 ม.6 ต.ทุ่งหลวง</t>
  </si>
  <si>
    <t>สุเพียร  จำปา</t>
  </si>
  <si>
    <t xml:space="preserve">15 ม.10 ต.ตาเกษ </t>
  </si>
  <si>
    <t>58 ม.6 ต.ทุ่งหลวง</t>
  </si>
  <si>
    <t>อ.อุทุมพรพิสัย จ.ศรีสะเกษ</t>
  </si>
  <si>
    <t>แสน  บัวผัน</t>
  </si>
  <si>
    <t>101 ม.6 ต.ทุ่งหลวง</t>
  </si>
  <si>
    <t>ใบ  โอสระคู</t>
  </si>
  <si>
    <t>77 ม.6 ต.ทุ่งหลวง</t>
  </si>
  <si>
    <t>วัลลภ  ภูถวิล</t>
  </si>
  <si>
    <t>100 ม.6 ต.ทุ่งหลวง</t>
  </si>
  <si>
    <t>เพชร  ยมรัตน์</t>
  </si>
  <si>
    <t>81 ม.6 ต.ทุ่งหลวง</t>
  </si>
  <si>
    <t>ทุม  สุวงค์</t>
  </si>
  <si>
    <t>9 ม.6 ต.ทุ่งหลวง</t>
  </si>
  <si>
    <t>สุรินทร์  อ้อมแก้ว</t>
  </si>
  <si>
    <t>18 ม.6 ต.ทุ่งหลวง</t>
  </si>
  <si>
    <t xml:space="preserve">   -</t>
  </si>
  <si>
    <t>ธงชัย  อาจมูลตรี</t>
  </si>
  <si>
    <t>27 ม.6 ต.ทุ่งหลวง</t>
  </si>
  <si>
    <t>จั่น  สีนาม</t>
  </si>
  <si>
    <t>4 ม.6 ต.ทุ่งหลวง</t>
  </si>
  <si>
    <t>พิมพ์สุจี  ลาวัลย์</t>
  </si>
  <si>
    <t>14 ม.6 ต.ทุ่งหลวง</t>
  </si>
  <si>
    <t>หนูกัน  จันทร์คูเมือง</t>
  </si>
  <si>
    <t>191 ม.6 ต.ทุ่งหลวง</t>
  </si>
  <si>
    <t>ประยูร  ภูถวิล</t>
  </si>
  <si>
    <t>136 ม.6 ต.ทุ่งหลวง</t>
  </si>
  <si>
    <t>สัญญา  ยมรัตน์</t>
  </si>
  <si>
    <t>อรทัย  ลาวัลย์</t>
  </si>
  <si>
    <t>17 ม.6 ต.ทุ่งหลวง</t>
  </si>
  <si>
    <t>สายทอง  พันธ์หนองบัว</t>
  </si>
  <si>
    <t>85 ม.6 ต.ทุ่งหลวง</t>
  </si>
  <si>
    <t>หนูเดิน  บุญย้อย</t>
  </si>
  <si>
    <t>บุญมา  สายุทธ</t>
  </si>
  <si>
    <t>11 ม.6 ต.ทุ่งหลวง</t>
  </si>
  <si>
    <t>เพ็ง  สุดชารี</t>
  </si>
  <si>
    <t>117 ม.6 ต.ทุ่งหลวง</t>
  </si>
  <si>
    <t>ไกรสร  ปาปะไพร</t>
  </si>
  <si>
    <t>7 ม.6 ต.ทุ่งหลวง</t>
  </si>
  <si>
    <t>ปอน  สายหยุด</t>
  </si>
  <si>
    <t>55 ม.6 ต.ทุ่งหลวง</t>
  </si>
  <si>
    <t>สุภาพ  ปาปะไพ</t>
  </si>
  <si>
    <t>25 ม.6 ต.ทุ่งหลวง</t>
  </si>
  <si>
    <t>อุไรวรรณ  สุวงค์</t>
  </si>
  <si>
    <t>106 ม.6 ต.ทุ่งหลวง</t>
  </si>
  <si>
    <t>มยุรา  สุดชารี</t>
  </si>
  <si>
    <t>49 ม.6 ต.ทุ่งหลวง</t>
  </si>
  <si>
    <t>สุนันทา  โชคอนัน</t>
  </si>
  <si>
    <t xml:space="preserve">53 ม.15 ต.นาใหญ่ </t>
  </si>
  <si>
    <t>ชรินรัตร์  โพธิ์ศรี</t>
  </si>
  <si>
    <t>สังวาลย์  จันทร์คูเมือง</t>
  </si>
  <si>
    <t>62 ม.6 ต.ทุ่งหลวง</t>
  </si>
  <si>
    <t>น้อย  จันทร์คูเมือง</t>
  </si>
  <si>
    <t>สุนา  งามแสง</t>
  </si>
  <si>
    <t>11 ม.11 ต.ทุ่งหลวง</t>
  </si>
  <si>
    <t>สุดารัตน์  เสี้ยวทอง</t>
  </si>
  <si>
    <t>209 ม.6 ต.ทุ่งหลวง</t>
  </si>
  <si>
    <t>อวน  อาสาเสนา</t>
  </si>
  <si>
    <t>107 ม.6 ต.ทุ่งหลวง</t>
  </si>
  <si>
    <t>วิรุฬษ์  สุทธิบุตร</t>
  </si>
  <si>
    <t>42 ม.6 ต.ทุ่งหลวง</t>
  </si>
  <si>
    <t>พันธ์  วรสนาม</t>
  </si>
  <si>
    <t>41 ม.6 ต.ทุ่งหลวง</t>
  </si>
  <si>
    <t>สายันต์  วงศ์คำ</t>
  </si>
  <si>
    <t>145 ม.6 ต.ทุ่งหลวง</t>
  </si>
  <si>
    <t>สมบูรณ์  วงษ์สนิท</t>
  </si>
  <si>
    <t>149 ม.6 ต.ทุ่งหลวง</t>
  </si>
  <si>
    <t>ระมุล  วงษ์สนิท</t>
  </si>
  <si>
    <t>ทองคูณ  ภูถวิล</t>
  </si>
  <si>
    <t>151 ม.6 ต.ทุ่งหลวง</t>
  </si>
  <si>
    <t>สมบุญ  ไกรระเบียบ</t>
  </si>
  <si>
    <t>160 ม.6 ต.ทุ่งหลวง</t>
  </si>
  <si>
    <t>ประหวัด  จันมณี</t>
  </si>
  <si>
    <t>190 ม.6 ต.ทุ่งหลวง</t>
  </si>
  <si>
    <t>ดวงพร  สุดชารี</t>
  </si>
  <si>
    <t>21 ม.6 ต.ทุ่งหลวง</t>
  </si>
  <si>
    <t>วีระพงษ์  วงษ์สนิท</t>
  </si>
  <si>
    <t>สุรัตน์  กลางคาร</t>
  </si>
  <si>
    <t>ประทิน  ภูถวิล</t>
  </si>
  <si>
    <t>ทองแดง  ทะนงอาษา</t>
  </si>
  <si>
    <t>138 ม.6 ต.ทุ่งหลวง</t>
  </si>
  <si>
    <t>เสถียร  จำปา</t>
  </si>
  <si>
    <t>ทองแดง  จันทร์คูเมือง</t>
  </si>
  <si>
    <t>เล็ก  ยมรัตน์</t>
  </si>
  <si>
    <t>40 ม.6 ต.ทุ่งหลวง</t>
  </si>
  <si>
    <t>พิศมัย  พิศวงศ์</t>
  </si>
  <si>
    <t>126 ม.11 ต.ทุ่งหลวง</t>
  </si>
  <si>
    <t>จักษขิน  บัวผัน</t>
  </si>
  <si>
    <t>25  ม.2   ต.โหรา</t>
  </si>
  <si>
    <t>อ.อาจสามารถ จ.ร้อยเอ็ด</t>
  </si>
  <si>
    <t>สีดา  พันธุ์หนองบัว</t>
  </si>
  <si>
    <t>วันที่  พันธุ์หนองบัว</t>
  </si>
  <si>
    <t>จิราพร  ภูถวิล</t>
  </si>
  <si>
    <t>114   ถ.สวนหลวง 4</t>
  </si>
  <si>
    <t>100 ม.6  ต.ทุ่งหลวง</t>
  </si>
  <si>
    <t>แขวงวังใหม่</t>
  </si>
  <si>
    <t>เขตปทุมวัน  กรุงเทพฯ</t>
  </si>
  <si>
    <t>จันทร์  พันธุ์หนองบัว</t>
  </si>
  <si>
    <t>ประทีป  ยมรัตน์</t>
  </si>
  <si>
    <t>129 ม.8 ต.ทุ่งหลวง</t>
  </si>
  <si>
    <t>อวยพร  ไตรโสม</t>
  </si>
  <si>
    <t>117 ม.3 ต.โพนครก</t>
  </si>
  <si>
    <t>อ.ท่าตูม</t>
  </si>
  <si>
    <t>จิราพรรณ  เศษวงศ์</t>
  </si>
  <si>
    <t>111 ม.8 ต.นาใหญ่</t>
  </si>
  <si>
    <t>สนธยา  ละออ</t>
  </si>
  <si>
    <t xml:space="preserve">38 ม.3 ต.ดอกไม้ </t>
  </si>
  <si>
    <t>อ.สุวรรณภูมิจ.ร้อยเอ็ด</t>
  </si>
  <si>
    <t>ชนิดาภา  ทวีทรัพย์</t>
  </si>
  <si>
    <t>107 ม.10 ต.สระคู</t>
  </si>
  <si>
    <t>พจณีย์  ทับสุขา</t>
  </si>
  <si>
    <t>141 ม.6 ต.ทุ่งหลวง</t>
  </si>
  <si>
    <t>ทองฮู้  ลาวัลย์</t>
  </si>
  <si>
    <t>67 ม.6 ต.ทุ่งหลวง</t>
  </si>
  <si>
    <t>คำพันธ์  วรรณรักษ์</t>
  </si>
  <si>
    <t>90 ม.11 ต.ทุ่งหลวง</t>
  </si>
  <si>
    <t>คูณ  จำปา</t>
  </si>
  <si>
    <t>พรนิภา  บัวผัน</t>
  </si>
  <si>
    <t>23/7 ม.6   ต.บางสึก</t>
  </si>
  <si>
    <t>อ.เมืองชุมพร จ.ชุมพร</t>
  </si>
  <si>
    <t>สุภนันท์  บัวผัน</t>
  </si>
  <si>
    <t>สงกา  จันทร์คูเมือง</t>
  </si>
  <si>
    <t>69/4 ม.5 ต.ทุ่งตะไคร</t>
  </si>
  <si>
    <t>อ.ทุ่งตะโก จ.ชุมพร</t>
  </si>
  <si>
    <t>บุญเหลือ  ภูถวิล</t>
  </si>
  <si>
    <t xml:space="preserve">100 ม.6 ต.ทุ่งหลวง </t>
  </si>
  <si>
    <t>บุญชู  ยมรัตน์</t>
  </si>
  <si>
    <t>78 ม.6 ต.ทุ่งหลวง</t>
  </si>
  <si>
    <t>กุศล  กลางคาร</t>
  </si>
  <si>
    <t>ทองพูล  สุวงค์</t>
  </si>
  <si>
    <t>อุทัย  สุวงค์</t>
  </si>
  <si>
    <t>เสกสรรค์  สุวงค์</t>
  </si>
  <si>
    <t>ทองคูณ  สุวงค์</t>
  </si>
  <si>
    <t xml:space="preserve">30 ม.1 ต.ห้วยหินลาด </t>
  </si>
  <si>
    <t>อ.สุวรรณภูมิ</t>
  </si>
  <si>
    <t>ทัศดาภรณ์  แสนทวีสุข</t>
  </si>
  <si>
    <t>29 ม.6 ต.ทุ่งหลวง</t>
  </si>
  <si>
    <t>สมพร  แสวง</t>
  </si>
  <si>
    <t>407 ม.1 ต.หินกอง</t>
  </si>
  <si>
    <t>ทัศนี  อุตกา</t>
  </si>
  <si>
    <t>99 ม.4 ต.ทุ่งกุลา</t>
  </si>
  <si>
    <t>ยกเลิก ซ้ำ 49</t>
  </si>
  <si>
    <t>พิมพา  ลาวัลย์</t>
  </si>
  <si>
    <t>ทองคำ  กุลวงษ์</t>
  </si>
  <si>
    <t>1 ม.6 ต.ทุ่งหลวง</t>
  </si>
  <si>
    <t>ธีรวัฒน์  กุลวงษ์</t>
  </si>
  <si>
    <t>19 ม.6 ต.ทุ่งหลวง</t>
  </si>
  <si>
    <t xml:space="preserve">95 ม.5   ต.นาใหญ่ </t>
  </si>
  <si>
    <t>ประดิษฐ์  จันทร์คูเมือง</t>
  </si>
  <si>
    <t xml:space="preserve">26 ม.8 ต.สิงห์โคก </t>
  </si>
  <si>
    <t>สมใจ  สายหยุด</t>
  </si>
  <si>
    <t>161 ม.6 ต.ทุ่งหลวง</t>
  </si>
  <si>
    <t>บุญมี   อุทุมพร</t>
  </si>
  <si>
    <t>กุหลาบ   บำเริง</t>
  </si>
  <si>
    <t>51 ม.6 ต.ทุ่งหลวง</t>
  </si>
  <si>
    <t>กอง</t>
  </si>
  <si>
    <t>ทุนร้านค้า ม.6</t>
  </si>
  <si>
    <t xml:space="preserve"> -  ม.6 ต.ทุ่งหลวง</t>
  </si>
  <si>
    <t>กลุ่มโรงสีบ้านโนนสมบูรณ์</t>
  </si>
  <si>
    <t>- ม.11 ต.ทุ่งหลวง (โรงสี)</t>
  </si>
  <si>
    <t>ลักษณะการทำประโยชน์ (ตร.ว.)</t>
  </si>
  <si>
    <t xml:space="preserve">ลักษณะการทำประโยชน์ </t>
  </si>
  <si>
    <t>ยศ  หาญศึก</t>
  </si>
  <si>
    <t>133 ม.8 ต.ทุ่งหลวง</t>
  </si>
  <si>
    <t xml:space="preserve">ม.8 </t>
  </si>
  <si>
    <t>ลาวรรณ์  แสนศรี</t>
  </si>
  <si>
    <t>90 ม.8 ต.ทุ่งหลวง</t>
  </si>
  <si>
    <t>ม.9</t>
  </si>
  <si>
    <t>ธิดา  โยธาจันทร์</t>
  </si>
  <si>
    <t>22 ม.8 ต.ทุ่งหลวง</t>
  </si>
  <si>
    <t>อุไร  วงศ์จำปา</t>
  </si>
  <si>
    <t>132 ม.8 ต.ทุ่งหลวง</t>
  </si>
  <si>
    <t>อ่อนจันทร์  ฮวดศรี</t>
  </si>
  <si>
    <t>36 ม.8 ต.ทุ่งหลวง</t>
  </si>
  <si>
    <t>เต็ม  นากร</t>
  </si>
  <si>
    <t>142 ม.8 ต.ทุ่งหลวง</t>
  </si>
  <si>
    <t>กี  ไตรโสม</t>
  </si>
  <si>
    <t>84 ม.8 ต.ทุ่งหลวง</t>
  </si>
  <si>
    <t>ลี  กลุวงศ์</t>
  </si>
  <si>
    <t>188 ม.8 ต.ทุ่งหลวง</t>
  </si>
  <si>
    <t>ตุ่ย  พิมพ์สิงห์</t>
  </si>
  <si>
    <t>80 ม.8 ต.ทุ่งหลวง</t>
  </si>
  <si>
    <t>เฉลิม  คำคูบอล</t>
  </si>
  <si>
    <t>78 ม.8 ต.ทุ่งหลวง</t>
  </si>
  <si>
    <t>บุญรอด  โยธาจันทร์</t>
  </si>
  <si>
    <t>88 ม.8 ต.ทุ่งหลวง</t>
  </si>
  <si>
    <t>ทวีศักดิ์  โสภันนา</t>
  </si>
  <si>
    <t>163 ม.8 ต.ทุ่งหลวง</t>
  </si>
  <si>
    <t>บัวผัน  พุทธอินทร์</t>
  </si>
  <si>
    <t>257 ม.8 ต.ทุ่งหลวง</t>
  </si>
  <si>
    <t>ปัด  หาญศึก</t>
  </si>
  <si>
    <t>83 ม.8 ต.ทุ่งหลวง</t>
  </si>
  <si>
    <t>อุลัย  สุดธี</t>
  </si>
  <si>
    <t>151 ม.8 ต.ทุ่งหลวง</t>
  </si>
  <si>
    <t>แพง  ไชยโคตร</t>
  </si>
  <si>
    <t>38 ม.8 ต.ทุ่งหลวง</t>
  </si>
  <si>
    <t>อำนาจ  เสาสูงยาง</t>
  </si>
  <si>
    <t>199 ม.8 ต.ทุ่งหลวง</t>
  </si>
  <si>
    <t>ปราณีย์ ภูเขาใหญ่</t>
  </si>
  <si>
    <t>254 ม.8 ต.ทุ่งหลวง</t>
  </si>
  <si>
    <t>สมจิต  สุวันโท</t>
  </si>
  <si>
    <t>99 ม.9 ต.ทุ่งหลวง</t>
  </si>
  <si>
    <t>อุดม  โยธาจันทร์</t>
  </si>
  <si>
    <t>190 ม.8 ต.ทุ่งหลวง</t>
  </si>
  <si>
    <t>ผัน   โยธาจันทร์</t>
  </si>
  <si>
    <t>102 ม.8 ต.ทุ่งหลวง</t>
  </si>
  <si>
    <t>หวาด  ลากลาง</t>
  </si>
  <si>
    <t>230 ม.8 ต.ทุ่งหลวง</t>
  </si>
  <si>
    <t>กมลวรรณ  เบ็ญจขันธ์</t>
  </si>
  <si>
    <t>17 ม.8 ต.ทุ่งหลวง</t>
  </si>
  <si>
    <t>สมพร  นามณีย์</t>
  </si>
  <si>
    <t>96 ม.8 ต.ทุ่งหลวง</t>
  </si>
  <si>
    <t>กฤษณา  ภาษดา</t>
  </si>
  <si>
    <t>21 ม.8 ต.ทุ่งหลวง</t>
  </si>
  <si>
    <t>สมาน  งามสง่า</t>
  </si>
  <si>
    <t>20 ม.8 ต.ทุ่งหลวง</t>
  </si>
  <si>
    <t>ทองจันทร์  ภาสดา</t>
  </si>
  <si>
    <t>228 ม.8 ต.ทุ่งหลวง</t>
  </si>
  <si>
    <t>ถาวร  ไหลลิด</t>
  </si>
  <si>
    <t>123 ม.8 ต.ทุ่งหลวง</t>
  </si>
  <si>
    <t>วีรศักดิ์  ถิ่นทับไทย</t>
  </si>
  <si>
    <t>31 ม.5 ต.สามขา อ.โพนทราย</t>
  </si>
  <si>
    <t>สุบิน  สุดธี</t>
  </si>
  <si>
    <t>33 ม.8 ต.ทุ่งหลวง</t>
  </si>
  <si>
    <t>คำผัด  สุดธี</t>
  </si>
  <si>
    <t>191 ม.8 ต.ทุ่งหลวง</t>
  </si>
  <si>
    <t>สวัสดิ์  โยธาจันทร์</t>
  </si>
  <si>
    <t>15 ม.8 ต.ทุ่งหลวง</t>
  </si>
  <si>
    <t>จันทร์ศรี  แสนศรี</t>
  </si>
  <si>
    <t>98 ม.8 ต.ทุ่งหลวง</t>
  </si>
  <si>
    <t>สาย  คำอ่อนศรี</t>
  </si>
  <si>
    <t>251 ม.8 ต.ทุ่งหลวง</t>
  </si>
  <si>
    <t>ม.8</t>
  </si>
  <si>
    <t>ทองดำ   แก้วพันมา</t>
  </si>
  <si>
    <t>30 ม.8 ต.ทุ่งหลวง</t>
  </si>
  <si>
    <t>สุบรรณ  รัตนอุดม</t>
  </si>
  <si>
    <t>4 ม.8 ต.ทุ่งหลวง</t>
  </si>
  <si>
    <t>วาสนา  เบ็ญจขันธ์</t>
  </si>
  <si>
    <t>91 ม.8 ต.ทุ่งหลวง</t>
  </si>
  <si>
    <t>ยกเลิก ซ้ำ 212,213</t>
  </si>
  <si>
    <t>คำพันธ์  เกษรา</t>
  </si>
  <si>
    <t>97 ม.8 ต.ทุ่งหลวง</t>
  </si>
  <si>
    <t>หนม  ประทิน</t>
  </si>
  <si>
    <t>126 ม.8 ต.ทุ่งหลวง</t>
  </si>
  <si>
    <t>สมัย  เสาสูงยาง</t>
  </si>
  <si>
    <t>92 ม.8 ต.ทุ่งหลวง</t>
  </si>
  <si>
    <t>หาญ  หาญศึก</t>
  </si>
  <si>
    <t>81 ม.8 ต.ทุ่งหลวง</t>
  </si>
  <si>
    <t>บุญมา  หาญศึก</t>
  </si>
  <si>
    <t>192 ม.8 ต.ทุ่งหลวง</t>
  </si>
  <si>
    <t>.สมดี  บุญล้อม</t>
  </si>
  <si>
    <t>173 ม.8 ต.ทุ่งหลวง</t>
  </si>
  <si>
    <t>เผือ  ศรีสุพล</t>
  </si>
  <si>
    <t>2 ม.8 ต.ทุ่งหลวง</t>
  </si>
  <si>
    <t>รำพัน  เวียงคำ</t>
  </si>
  <si>
    <t>สุพันธุ์  โยธาจันทร์</t>
  </si>
  <si>
    <t>86 ม.8 ต.ทุ่งหลวง</t>
  </si>
  <si>
    <t>หนูปาน  นาคะวงค์</t>
  </si>
  <si>
    <t>240 ม.8 ต.ทุ่งหลวง</t>
  </si>
  <si>
    <t xml:space="preserve"> '0</t>
  </si>
  <si>
    <t>น้อย  วงศ์จำปา</t>
  </si>
  <si>
    <t>148 ม.8 ต.ทุ่งหลวง</t>
  </si>
  <si>
    <t>ดอกไม้  ศรีจันทร์</t>
  </si>
  <si>
    <t>176 ม.8 ต.ทุ่งหลวง</t>
  </si>
  <si>
    <t>ดำ  โหลนอก</t>
  </si>
  <si>
    <t>9 ม.8 ต.ทุ่งหลวง</t>
  </si>
  <si>
    <t>สาคร  ทวีทรัพย์</t>
  </si>
  <si>
    <t>125 ม.10 ต.สระคู</t>
  </si>
  <si>
    <t>รัศมี  วงศ์สระคู</t>
  </si>
  <si>
    <t>56 ม.8 ต.ทุ่งหลวง</t>
  </si>
  <si>
    <t>กนกวรรณ  ภูศรี</t>
  </si>
  <si>
    <t>42 ม.1 ต.สระคู</t>
  </si>
  <si>
    <t>สำเริง  อุ่นเสือ</t>
  </si>
  <si>
    <t>6 ม.8 ต.ทุ่งหลวง</t>
  </si>
  <si>
    <t>สุด  ภูเขาใหญ่</t>
  </si>
  <si>
    <t>ศรี  สุทธิสุข</t>
  </si>
  <si>
    <t>237 ม.8 ต.ทุ่งหลวง</t>
  </si>
  <si>
    <t>หลั่น  เวียงคำ</t>
  </si>
  <si>
    <t>94 ม.8 ต.ทุ่งหลวง</t>
  </si>
  <si>
    <t>บุญหนา  วงษ์จำปา</t>
  </si>
  <si>
    <t>189 ม.8 ต.ทุ่งหลวง</t>
  </si>
  <si>
    <t>หมุน  ศรีสุไชย</t>
  </si>
  <si>
    <t xml:space="preserve">83 ม.10 ต.เมืองบัว </t>
  </si>
  <si>
    <t>51 ม.12 ต.ทุ่งหลวง</t>
  </si>
  <si>
    <t>หนูพันธุ์   บุญล้อม</t>
  </si>
  <si>
    <t>55 ม.8 ต.ทุ่งหลวง</t>
  </si>
  <si>
    <t>บัวผัน  ลายโถ</t>
  </si>
  <si>
    <t>87 ม.8 ต.ทุ่งหลวง</t>
  </si>
  <si>
    <t>กัลยาณี  เขียวสระคู</t>
  </si>
  <si>
    <t>265 ม.1 ต.สระคู</t>
  </si>
  <si>
    <t>อ่อนจันทร์  กลางลาด</t>
  </si>
  <si>
    <t>32 ม.8 ต.ทุ่งหลวง</t>
  </si>
  <si>
    <t>บุญยืน  วงษ์จำปา</t>
  </si>
  <si>
    <t>7 ม.8 ต.ทุ่งหลวง</t>
  </si>
  <si>
    <t>บุญสอง  ปรีชา</t>
  </si>
  <si>
    <t>40 ม.8 ต.ทุ่งหลวง</t>
  </si>
  <si>
    <t>สำราญ  บรรจง</t>
  </si>
  <si>
    <t>8 ม.8 ต.ทุ่งหลวง</t>
  </si>
  <si>
    <t>สามารถ  สุขจันดี</t>
  </si>
  <si>
    <t>95 ม.3 ต.ทุ่งกุลา อ.สุวรรณฯ</t>
  </si>
  <si>
    <t>บุญยืน  ดีภูงา</t>
  </si>
  <si>
    <t>159 ม.5 ต.เมืองทุ่ง</t>
  </si>
  <si>
    <t>ประดับศรี  สอนศรี</t>
  </si>
  <si>
    <t>60 ม.5 ต.เมืองทุ่ง อ.สุวรรณฯ</t>
  </si>
  <si>
    <t>หอม  นิลสระคู</t>
  </si>
  <si>
    <t>124 ม.5 ต.เมืองทุ่ง อ.สุวรรณฯ</t>
  </si>
  <si>
    <t>สมปอง  ศรีบัวลา</t>
  </si>
  <si>
    <t>103 ม.12 ต.สระคู</t>
  </si>
  <si>
    <t>ทองมี   โพธิ์สีดา</t>
  </si>
  <si>
    <t>84 ม.5 ต.เมืองทุ่ง</t>
  </si>
  <si>
    <t>ยกเลิกซ้ำกับ 148</t>
  </si>
  <si>
    <t>ว่าง</t>
  </si>
  <si>
    <t>นาค  โกนจา****</t>
  </si>
  <si>
    <t>สำรวย  บุตรสระคู</t>
  </si>
  <si>
    <t>58 ม.5 ต.สระคู</t>
  </si>
  <si>
    <t>สนั่น  จันทร์สุระ</t>
  </si>
  <si>
    <t>(31 ม.9 ต.สระคู)</t>
  </si>
  <si>
    <t>นิภาพร  หนูคำ</t>
  </si>
  <si>
    <t>53 ม.16 ต.โพนครก อ.ท่าตูม</t>
  </si>
  <si>
    <t>จันทร์เพ็ญ  พามา</t>
  </si>
  <si>
    <t>37 ม.3 ต.สามขา อ.โพนทราย</t>
  </si>
  <si>
    <t>จ.ร้อยเอ็ด</t>
  </si>
  <si>
    <t>เจริญ  เสนาวงค์</t>
  </si>
  <si>
    <t>223 ม.2 ต.สระคู</t>
  </si>
  <si>
    <t>เรียบ  โยธาจันทร์</t>
  </si>
  <si>
    <t>89 ม.8 ต.ทุ่งหลวง</t>
  </si>
  <si>
    <t>ทองดี  ชะบา</t>
  </si>
  <si>
    <t>178 ม.1 ต.ทุ่งศรีเมือง</t>
  </si>
  <si>
    <t>ทองสุข  สันสิลา</t>
  </si>
  <si>
    <t>215 ม.11 ต.ทุ่งศรีเมือง</t>
  </si>
  <si>
    <t>บุญเรือน  พัฒนวิบูลย์</t>
  </si>
  <si>
    <t>116/3 ถ.เพลินจิตร ต.ในเมือง</t>
  </si>
  <si>
    <t>ถม  สีจันทา</t>
  </si>
  <si>
    <t>28 ม.8 ต.ทุ่งหลวง</t>
  </si>
  <si>
    <t>ทัศวัลย์  คำดำ</t>
  </si>
  <si>
    <t>85 ม.8 ต.ทุ่งหลวง</t>
  </si>
  <si>
    <t>ผาย  สุขสบาย</t>
  </si>
  <si>
    <t>17 ม.16 ต.ทุ่งหลวง</t>
  </si>
  <si>
    <t>พรศรี  ลักขษร</t>
  </si>
  <si>
    <t>111 ม.21 ต.ท่าตูม อ.ท่าตูม</t>
  </si>
  <si>
    <t>5 ม.15 ต.ทุ่งหลวง</t>
  </si>
  <si>
    <t>สุภา  วงศ์สระคู</t>
  </si>
  <si>
    <t>34 ม.3 อ.เมืองทุ่ง อ.สุวรรณฯ</t>
  </si>
  <si>
    <t>อรพินท์  ลาสองชั้น</t>
  </si>
  <si>
    <t>80 ม.11 ต.จำปาขัน</t>
  </si>
  <si>
    <t>มณี  คำสนธิ</t>
  </si>
  <si>
    <t>102 ม.11 ต.จำปาขัน</t>
  </si>
  <si>
    <t>ทองหวัน  เรืองมนตรี</t>
  </si>
  <si>
    <t>4 ม.3 ต.สามขา อ.โพนทราย</t>
  </si>
  <si>
    <t>ทองดี  รูปขำ</t>
  </si>
  <si>
    <t>36 ม.3 ต.สามขา อ.โพนทราย</t>
  </si>
  <si>
    <t>.บัวษร  โยธาจันทร์</t>
  </si>
  <si>
    <t>99 ม.8 ต.ทุ่งหลวง</t>
  </si>
  <si>
    <t>นิตยา  ศรีนาม</t>
  </si>
  <si>
    <t xml:space="preserve">47 ถ.เทวาภิบาล ซ.10 </t>
  </si>
  <si>
    <t>ต.ในเมือง อ.เมือง จ.ร้อยเอ็ด</t>
  </si>
  <si>
    <t>ทองพูน  สำโรง</t>
  </si>
  <si>
    <t>38 ม.5 ต.สามขา อ.โพนทราย</t>
  </si>
  <si>
    <t>ประครอง  เจริญวรกาญ</t>
  </si>
  <si>
    <t>229 ม.8 ต.ทุ่งหลวง</t>
  </si>
  <si>
    <t>ทองดี  ประทุมแพง</t>
  </si>
  <si>
    <t>215 ม.8 ต.ทุ่งหลวง</t>
  </si>
  <si>
    <t>สุภาพ  ดิษฐ์สุนนท์</t>
  </si>
  <si>
    <t>146 ม.8 ต.ทุ่งหลวง</t>
  </si>
  <si>
    <t>คำผิว  แสนโคตร</t>
  </si>
  <si>
    <t>10 ม.8 ต.ทุ่งหลวง</t>
  </si>
  <si>
    <t>อำนาจ  โตหนองหว้า</t>
  </si>
  <si>
    <t>99 ม.7 ต.ศรีสว่าง อ.โพนทราย</t>
  </si>
  <si>
    <t>นาย    มีหินกอง</t>
  </si>
  <si>
    <t>41 ม.7 ต.ศรีสว่าง อ.โพนทราย</t>
  </si>
  <si>
    <t>ยกเลิก เจ้าของซื้อคืน</t>
  </si>
  <si>
    <t>31 ม.19 ต.สระคู</t>
  </si>
  <si>
    <t>สวาท  สุขจันดี</t>
  </si>
  <si>
    <t>494 ซ.ร่วมพัฒนา 33 แขวง -</t>
  </si>
  <si>
    <t>อนุสาสรีย์ เขตบางเขน กทม.</t>
  </si>
  <si>
    <t>สมพิศ  ดารากรณ์</t>
  </si>
  <si>
    <t>72 ม.21 ต.สระคู</t>
  </si>
  <si>
    <t>ลำใย  เกตุด้วง</t>
  </si>
  <si>
    <t>28 ม.3 ต.ทุ่งกุลา อ.สุวรรณฯ</t>
  </si>
  <si>
    <t>ทองคำ  เกตุด้วง</t>
  </si>
  <si>
    <t>หนูคล้าย  สุขธิสนธ์</t>
  </si>
  <si>
    <t>99 ม.3 ต.ทุ่งกุลา อ.สุวรรณฯ</t>
  </si>
  <si>
    <t>วงเดือน   สัตตัง</t>
  </si>
  <si>
    <t>116/1 ม.11 ต.ทุ่งศรีเมือง</t>
  </si>
  <si>
    <t>บุบผา  กะการดี</t>
  </si>
  <si>
    <t>129 ม.12 ต.สระคู</t>
  </si>
  <si>
    <t>ประสงค์  วงค์ภูงา</t>
  </si>
  <si>
    <t>291 ม.12 ต.สระคู</t>
  </si>
  <si>
    <t>ดำ  คานทอง</t>
  </si>
  <si>
    <t>18 ม.7 ต.ทุ่งกุลา</t>
  </si>
  <si>
    <t>ศุลีลักษณ์  ชัยงาม</t>
  </si>
  <si>
    <t>221 ม.8 ต.ทุ่งหลวง</t>
  </si>
  <si>
    <t>ทองอินทร์  นาคะวงศ์</t>
  </si>
  <si>
    <t>61 ม.10 ต.ทุ่งกุลา</t>
  </si>
  <si>
    <t>ผิน  สุวัตถิกุลชัย</t>
  </si>
  <si>
    <t>109 ม.10 ต.สระคู</t>
  </si>
  <si>
    <t>นลนีย์  แซ่อึ้ง</t>
  </si>
  <si>
    <t>147/1 ม.1 ต.ท่ายาง</t>
  </si>
  <si>
    <t>169 ม.10 ต.สระคู</t>
  </si>
  <si>
    <t>พรรณี  ทองทิพย์</t>
  </si>
  <si>
    <t>12/1 ม.2 ต.สระคู</t>
  </si>
  <si>
    <t>สำลี  โยธาจันทร์</t>
  </si>
  <si>
    <t>146 ม.3 ต.สิงห์โคก</t>
  </si>
  <si>
    <t>อ.เกษตรวิสัย</t>
  </si>
  <si>
    <t>สมภักดิ์  พักตรแก้ว</t>
  </si>
  <si>
    <t xml:space="preserve">253 ม.5 ต.เมืองบัว </t>
  </si>
  <si>
    <t>วีระพงษ์  คำสุพรหม</t>
  </si>
  <si>
    <t xml:space="preserve">252/7 ม.3 ถ.รามคำแหง </t>
  </si>
  <si>
    <t xml:space="preserve"> ซ.ราคำแหง 39 แขวง/เขตวังทองหลาง กทม.</t>
  </si>
  <si>
    <t>ลิน  เรืองผา</t>
  </si>
  <si>
    <t>86 ม.2 ต.ทุ่งกุลา อ.สุวรรณฯ</t>
  </si>
  <si>
    <t>จันทร์หอม พัฒนสระคู</t>
  </si>
  <si>
    <t>628 ม.2 ต.สระคู</t>
  </si>
  <si>
    <t>085-7456655</t>
  </si>
  <si>
    <t>สุชิต  สายเชื้อ</t>
  </si>
  <si>
    <t>70 ม.1 ต.สระคู</t>
  </si>
  <si>
    <t>บุญจันทร์  บุญเบ้า</t>
  </si>
  <si>
    <t>60 ม.10 ต.ทุ่งกุลา</t>
  </si>
  <si>
    <t>สนสิทธิ์  พร้อมบัวป่า</t>
  </si>
  <si>
    <t>97 ม.4 ต.ทุ่งกุลา</t>
  </si>
  <si>
    <t>บุญศรี  อาษาราษฎร์</t>
  </si>
  <si>
    <t>24 ม.12 ต.สระคู</t>
  </si>
  <si>
    <t>บัวลี  อาษาราษฎร์</t>
  </si>
  <si>
    <t>288 ม.12 ต.สระคู</t>
  </si>
  <si>
    <t>สมปอง  อาษาราฏร์</t>
  </si>
  <si>
    <t>86 ม.12 ต.สระคู</t>
  </si>
  <si>
    <t>กุลิสรา  เลบ้านแท่น</t>
  </si>
  <si>
    <t>62 ม.12 ต.ทุ่งศรีเมือง</t>
  </si>
  <si>
    <t>สุวัฒน์  อนุพันธ์</t>
  </si>
  <si>
    <t>123 ม.9 ต.หัวช้าง</t>
  </si>
  <si>
    <t>น้อย  คชสีห์</t>
  </si>
  <si>
    <t>113 ม.21 ต.สระคู</t>
  </si>
  <si>
    <t>ทีฆายุวัฒน์  วงค์หินกอง</t>
  </si>
  <si>
    <t>59 ม.21 ต.สระคู</t>
  </si>
  <si>
    <t>สวัสดิ์  อนุพันธ์</t>
  </si>
  <si>
    <t>67 ม.2 ต.ทุ่งกุลา อ.สุวรรณฯ</t>
  </si>
  <si>
    <t>ทองจันทร์  ชะลอ</t>
  </si>
  <si>
    <t>79 ม.8 ต.ทุ่งหลวง</t>
  </si>
  <si>
    <t>เทียนทอง  เศรษโถ</t>
  </si>
  <si>
    <t>109 ม.21 ต.สระคู</t>
  </si>
  <si>
    <t>เพ็ญศรี  เลิศพันธ์</t>
  </si>
  <si>
    <t>42 ม.21 ต.สระคู</t>
  </si>
  <si>
    <t>สมพร  อย่างเยื่อง</t>
  </si>
  <si>
    <t>108 ม.21 ต.สระคู</t>
  </si>
  <si>
    <t>ธัญญพันธ์  เลิศรัฐพัชร์</t>
  </si>
  <si>
    <t>31-33-35 ม.2 ต.สระคู</t>
  </si>
  <si>
    <t>อุดม  ชำนิไกล</t>
  </si>
  <si>
    <t>206 ม.8 ต.ทุ่งหลวง</t>
  </si>
  <si>
    <t>แดง  วงค์อามาตร</t>
  </si>
  <si>
    <t>39 ม.8 ต.ทุ่งหลวง</t>
  </si>
  <si>
    <t>หัด  โยธาจันทร์</t>
  </si>
  <si>
    <t>119 ม.8 ต.ทุ่งหลวง</t>
  </si>
  <si>
    <t>บุญสอน  กลางลาด</t>
  </si>
  <si>
    <t>โสภารัก  คามจังหาร</t>
  </si>
  <si>
    <t>228 ม.21 ต.สระคู</t>
  </si>
  <si>
    <t>ประหลาด  อัครศรี</t>
  </si>
  <si>
    <t>95 ม.21 ต.สระคู</t>
  </si>
  <si>
    <t>แหลง  แสนศรี</t>
  </si>
  <si>
    <t>135 ม.8 ต.ทุ่งหลวง</t>
  </si>
  <si>
    <t>แพรภัสส์  เลิศรัฐพันธ์</t>
  </si>
  <si>
    <t>200/108 ม.4 แขวงบางเขน</t>
  </si>
  <si>
    <t>เขตหลักสี่  กทม.</t>
  </si>
  <si>
    <t>ทองปอน  เนื่องขันตรี</t>
  </si>
  <si>
    <t>231 ม.8 ต.ทุ่งหลวง</t>
  </si>
  <si>
    <t>พิราวรรณ  หาญเสนา</t>
  </si>
  <si>
    <t>140 ม.5 ต.เมืองทุ่ง</t>
  </si>
  <si>
    <t>สายทอง  ลาวัลย์</t>
  </si>
  <si>
    <t>27 ม.8 ต.ทุ่งหลวง</t>
  </si>
  <si>
    <t>ถาวร  อุปัชฌาย์</t>
  </si>
  <si>
    <t>170 ม.21 ต.สระคู</t>
  </si>
  <si>
    <t>บุญล้อม  ทองมณี</t>
  </si>
  <si>
    <t>19 ม.5 ต.ทุ่งกุลา อ.สุวรรณฯ</t>
  </si>
  <si>
    <t>จันดี  พรมสุข</t>
  </si>
  <si>
    <t>47 ม.8 ต.ทุ่งกุลา อ.สุวรรณฯ</t>
  </si>
  <si>
    <t>อ้อย  พวงผะกา</t>
  </si>
  <si>
    <t>12 ม.4 ต.ทุ่งกุลา</t>
  </si>
  <si>
    <t>คำพอง  คาโส</t>
  </si>
  <si>
    <t>182 ม.5 ต.ทุ่งกุลา</t>
  </si>
  <si>
    <t>บุญสอน  ชมวงษา</t>
  </si>
  <si>
    <t>235 ม.8 ต.ทุ่งหลวง</t>
  </si>
  <si>
    <t>จำรอง  สร้อยเพชร</t>
  </si>
  <si>
    <t>23 ม.10 ต.สระคู</t>
  </si>
  <si>
    <t>สมบูรณ์  วันนา</t>
  </si>
  <si>
    <t>40 ม.3 ต.ทุ่งกุลา</t>
  </si>
  <si>
    <t>อร่าม  เสาว์แก้ว</t>
  </si>
  <si>
    <t>48 ม.14 ต.โพนคกร อ.ท่าตูม</t>
  </si>
  <si>
    <t>นิตยา  กุสุมาลย์</t>
  </si>
  <si>
    <t>24 ม.10 ต.ช้างเผือก</t>
  </si>
  <si>
    <t>หนูตาล  มาละอินทร์</t>
  </si>
  <si>
    <t>31 ม.9 ต.โนนรัง</t>
  </si>
  <si>
    <t>กรรณิการ์  เสาร์แก้ว</t>
  </si>
  <si>
    <t>27 ม.14 ต.โพนครก</t>
  </si>
  <si>
    <t>บัญญัติ  ผลอ้อ</t>
  </si>
  <si>
    <t>34 ม.3 ต.เด่นราษฎร์</t>
  </si>
  <si>
    <t>ติก  แสงรุ่ง</t>
  </si>
  <si>
    <t>35 ม.21 ต.สระคู</t>
  </si>
  <si>
    <t>ปรีชา  ศรีธร</t>
  </si>
  <si>
    <t>52 ม.11 ต.จำปาขัน</t>
  </si>
  <si>
    <t>ยกเลิก ซ้ำกับ 220</t>
  </si>
  <si>
    <t>ทองคำ  คานทอง</t>
  </si>
  <si>
    <t>50 ม.14 ต.ทุ่งกุลา อ.สุวรรณฯ</t>
  </si>
  <si>
    <t>.สุวรรณ  ดำนิล</t>
  </si>
  <si>
    <t>14 ม.14 ต.ทุ่งกุลา อ.สุวรรณฯ</t>
  </si>
  <si>
    <t>น้อม  ศิลาหอม</t>
  </si>
  <si>
    <t>11 ม.7 ต.ทุ่งศรีเมือง</t>
  </si>
  <si>
    <t>สุวรรณ  ลายโถ</t>
  </si>
  <si>
    <t>เลิศ  นุโยค</t>
  </si>
  <si>
    <t>11 ม.3 ต.สามขา อ.โพนทราย</t>
  </si>
  <si>
    <t>สมพร  วันภักดี</t>
  </si>
  <si>
    <t>8 ม.3 ต.สามขา อ.โพนทราย</t>
  </si>
  <si>
    <t>มณี  พิมพล</t>
  </si>
  <si>
    <t>183 ม.5 ต.ทุ่งหลวง</t>
  </si>
  <si>
    <t xml:space="preserve">นาย </t>
  </si>
  <si>
    <t>ชารี    โสพณ</t>
  </si>
  <si>
    <t>206 ม.5 ต.ทุ่งกุลา</t>
  </si>
  <si>
    <t>สาระภี  โสพณ</t>
  </si>
  <si>
    <t>26 ม.5 ต.ทุ่งกุลา อ.สุวรรณฯ</t>
  </si>
  <si>
    <t>สุนทรีย์  พันธ์เหมา</t>
  </si>
  <si>
    <t>62 ม.5 ต.ทุ่งกุลา อ.สุวรรณฯ</t>
  </si>
  <si>
    <t>อาน  ศรีมนตรี</t>
  </si>
  <si>
    <t>216 ม.8 ต.สามขา อ.โพนทราย</t>
  </si>
  <si>
    <t>อำนาจ  เขียวสระคู</t>
  </si>
  <si>
    <t>80 ม.10 ต.สระคู</t>
  </si>
  <si>
    <t>สายทอง  หันตุลา</t>
  </si>
  <si>
    <t>634 ม.1 ต.สระคู</t>
  </si>
  <si>
    <t>จำรัส  ดำนิล</t>
  </si>
  <si>
    <t>337 ถ.สาลีรัฐวิภาค</t>
  </si>
  <si>
    <t>143 ม.4 ต.ทุ่งกุลา อ.สุวรรณฯ</t>
  </si>
  <si>
    <t xml:space="preserve"> แขวงสามเสนใน เขตพญาไท กทม.</t>
  </si>
  <si>
    <t>บัวลัย  ปราศรัย</t>
  </si>
  <si>
    <t>253 ม.8 ต.ทุ่งหลวง</t>
  </si>
  <si>
    <t>สังเวียน  ดีมา</t>
  </si>
  <si>
    <t>64 ม.6 ต.กุดขาคีม อ.รัตนบุรี</t>
  </si>
  <si>
    <t>วินัย  ก้านจักร</t>
  </si>
  <si>
    <t>169 ม.8 คต.ทุ่งหลวง</t>
  </si>
  <si>
    <t>สงวน  เลิศพันธ์</t>
  </si>
  <si>
    <t>53 ม.3 ต.ทุ่งกุลา อ.สุวรรณฯ</t>
  </si>
  <si>
    <t>อ่อนสี  ผลาผล</t>
  </si>
  <si>
    <t>110 ม.6 ต.กกกุง อ.เมืองสรวง</t>
  </si>
  <si>
    <t>บุญศรี  สิทธิศรีจันทร์</t>
  </si>
  <si>
    <t>(12 ม.8 ต.ทุ่งหลวง)</t>
  </si>
  <si>
    <t>พันธ์  โหลนอก</t>
  </si>
  <si>
    <t>241 ม.8 ต.ทุ่งหลวง</t>
  </si>
  <si>
    <t>วิชัย  นาหอม</t>
  </si>
  <si>
    <t>157 ม.6 ต.จำปาขัน</t>
  </si>
  <si>
    <t>รัชดาภรณ์  โวหาร</t>
  </si>
  <si>
    <t>เบาะ  นาหอม</t>
  </si>
  <si>
    <t>บุญมา  วงษ์จำปา</t>
  </si>
  <si>
    <t>93 ม.8 ต.ทุ่งหลวง</t>
  </si>
  <si>
    <t>สุนันท์  จันทร์หนองสรวง</t>
  </si>
  <si>
    <t>158 ม.2 ต.สระคู</t>
  </si>
  <si>
    <t>แป่ง  หาญศึก</t>
  </si>
  <si>
    <t>143 ม.8 ต.ทุ่งหลวง</t>
  </si>
  <si>
    <t>นาง  อ่อนหวาน</t>
  </si>
  <si>
    <t>43 ม.7 ต.ทุ่งกุลา</t>
  </si>
  <si>
    <t>จบ  จันทร์หนองหว้า</t>
  </si>
  <si>
    <t>11 ม.6 ต.จำปาขัน</t>
  </si>
  <si>
    <t>จำรัส  หลวงสนาม</t>
  </si>
  <si>
    <t>154 ม.6 ต.จำปาขัน</t>
  </si>
  <si>
    <t>ประหยัด  หลวงสนาม</t>
  </si>
  <si>
    <t>พงศ์พันธ์ มณีวรรณ</t>
  </si>
  <si>
    <t xml:space="preserve">547 ม.5 ต.สระคู </t>
  </si>
  <si>
    <t>สำรวล  มณีวรรณ</t>
  </si>
  <si>
    <t>318 ม.2 ต.สระคู</t>
  </si>
  <si>
    <t>ศตพล  สันโส</t>
  </si>
  <si>
    <t>115 ม.2 ต.นาใหญ่</t>
  </si>
  <si>
    <t>สุภาพ    ภาษดา</t>
  </si>
  <si>
    <t>ชนิกานต์  เชื้อแก้ว</t>
  </si>
  <si>
    <t xml:space="preserve">134 ม.2 ต.ท่าหาดยาว </t>
  </si>
  <si>
    <t>อ.โพนทราย จ.ร้อยเอ็ด</t>
  </si>
  <si>
    <t>ดวงจันทร์  แสงหลง</t>
  </si>
  <si>
    <t>74 ม.2 ต.ท่าหาดยาว</t>
  </si>
  <si>
    <t>มะลิ      ศรีวงศ์</t>
  </si>
  <si>
    <t>42 ม.3 ต.เมืองทุ่ง</t>
  </si>
  <si>
    <t>ภานุมาศ  ลายโถ</t>
  </si>
  <si>
    <t>กว้าง  เขียวสระคู</t>
  </si>
  <si>
    <t>97 ม.5 ต.สระคู</t>
  </si>
  <si>
    <t>สุบรรณ์  ไตรโสม</t>
  </si>
  <si>
    <t>เสถียร  พิมพ์ดี</t>
  </si>
  <si>
    <t>194 ม.8 ต.ทุ่งหลวง</t>
  </si>
  <si>
    <t>ทองคูณ  ลากลาง</t>
  </si>
  <si>
    <t>19 ม.8 ต.ทุ่งหลวง</t>
  </si>
  <si>
    <t>แพรพิไล   ภูเขาใหญ่</t>
  </si>
  <si>
    <t>ประมวล  เอี้ยงหลง</t>
  </si>
  <si>
    <t>226 ม.8 ต.ทุ่งหลวง</t>
  </si>
  <si>
    <t>สุวรรณา  พรมศรี</t>
  </si>
  <si>
    <t>317 ม.1 ต.ชุมพลบุรี</t>
  </si>
  <si>
    <t>23 ม.8 ต.ทุ่งหลวง</t>
  </si>
  <si>
    <t>อ.ชุมพลบุรี จ.สุรินทร์</t>
  </si>
  <si>
    <t>บุญเหลือ  ศรีคุณ</t>
  </si>
  <si>
    <t>25 ม.14 ต.ทุ่งหลวง</t>
  </si>
  <si>
    <t>ยกเลิก ซ้ำกับ 257</t>
  </si>
  <si>
    <t>คำ  คานทอง</t>
  </si>
  <si>
    <t>18 ม.7 ต.ทุ่งกุลา อ.สุวรรณฯ</t>
  </si>
  <si>
    <t>สมเกียรติ  ขาวแก้ว</t>
  </si>
  <si>
    <t>47 ม.14 ต.โพนครก อ.ท่าตูม</t>
  </si>
  <si>
    <t>อำนวย  มืดทัพไทย</t>
  </si>
  <si>
    <t>16 ม.4 ต.ช้างเผือก</t>
  </si>
  <si>
    <t>ลม  จันสีชา</t>
  </si>
  <si>
    <t>76 ม.8 ต.ทุ่งหลวง</t>
  </si>
  <si>
    <t>ประจวบ  สังขศิลา</t>
  </si>
  <si>
    <t>484 ม.1 ต.สระคู</t>
  </si>
  <si>
    <t>บานชื่น  มีสนาม</t>
  </si>
  <si>
    <t>209 ม.1 ต.สระคู</t>
  </si>
  <si>
    <t>สุพัน  สิมมา</t>
  </si>
  <si>
    <t>4 ม.16 ต.โพนครก อ.ท่าตูม</t>
  </si>
  <si>
    <t>อ่อน  นามวงค์</t>
  </si>
  <si>
    <t>206 ม.1 ต.สระคู</t>
  </si>
  <si>
    <t>อ้ม  เลิศพันธ์</t>
  </si>
  <si>
    <t>53 ม.14 ต.ทุ่งกุลา</t>
  </si>
  <si>
    <t>สัมฤทธิ์  สิทธิเดช</t>
  </si>
  <si>
    <t>77 ม.3 ต.เมืองทุ่ง</t>
  </si>
  <si>
    <t>สมพาน  เติมใจ</t>
  </si>
  <si>
    <t>14 ม.1 ต.หนองบัวทอง อ.รัตนบุรี</t>
  </si>
  <si>
    <t>ทองคำ  กันหาจันทร์</t>
  </si>
  <si>
    <t>25 ม.8 ต.ทุ่งหลวง</t>
  </si>
  <si>
    <t>แสง  เวียงคำ</t>
  </si>
  <si>
    <t>46 ม.8 ต.ทุ่งหลวง</t>
  </si>
  <si>
    <t>สมภาษ  ชมวงษา</t>
  </si>
  <si>
    <t>อนงค์  จันสีชา</t>
  </si>
  <si>
    <t>พรรณิภา  สุทธิสูงกุล</t>
  </si>
  <si>
    <t>24 ม.8 ต.ทุ่งหลวง</t>
  </si>
  <si>
    <t>ไพรัช  สุดธี</t>
  </si>
  <si>
    <t>101 ม.8 ต.ทุ่งหลวง</t>
  </si>
  <si>
    <t>จิตรา  ศรีละวัตร</t>
  </si>
  <si>
    <t>24 ม.21 ต.สระคู</t>
  </si>
  <si>
    <t>ฐณณ   ศรีละวัตร</t>
  </si>
  <si>
    <t>267 ม.21 ต.สระคู</t>
  </si>
  <si>
    <t>ปรารถนา  เวียงคำ</t>
  </si>
  <si>
    <t>233 ม.12 ต.ทุ่งหลวง</t>
  </si>
  <si>
    <t>สำรวณ  ภาษดา</t>
  </si>
  <si>
    <t>366 ม.6 ต.โนนก่อ อ.สิรินธร</t>
  </si>
  <si>
    <t>นิวัฒน์  สุดธี</t>
  </si>
  <si>
    <t>สงค์  จันสีชา</t>
  </si>
  <si>
    <t>136 ม.6 ต.โนนหัน อ.ชุมแพ</t>
  </si>
  <si>
    <t>175 ม.12 ต.ทุ่งหลวง</t>
  </si>
  <si>
    <t>จ.ขอนแก่น</t>
  </si>
  <si>
    <t>ยุวดี  จันสีชา</t>
  </si>
  <si>
    <t>อ่ำ  นามณีย์</t>
  </si>
  <si>
    <t>จุฑารัตน์  การรัมย์</t>
  </si>
  <si>
    <t>137 ม.9 ต.สระคู อ.สุวรรณภูมิ</t>
  </si>
  <si>
    <t>บัวผัน  ไชยโคตร</t>
  </si>
  <si>
    <t>216 ม.8 ต.ทุ่งหลวง</t>
  </si>
  <si>
    <t>สุรชัย  แวงวาสิต</t>
  </si>
  <si>
    <t>145 ม.13 ต.ท่าตูม อ.ท่าตูม</t>
  </si>
  <si>
    <t>สุรพันธ์  ปรีชาชนะชัย</t>
  </si>
  <si>
    <t xml:space="preserve">29 ม.10 ต.ทุ่งกุลา  </t>
  </si>
  <si>
    <t>ชู  บุญเต็ม</t>
  </si>
  <si>
    <t>91 ม.2 ต.ท่าหาดยาว</t>
  </si>
  <si>
    <t>หวาด  ทอนศรี</t>
  </si>
  <si>
    <t>13 ม.2 ต.ท่าหาดยาว</t>
  </si>
  <si>
    <t>วนิดา  สมตัว</t>
  </si>
  <si>
    <t xml:space="preserve">101 ม.11 ต.แสนสุข </t>
  </si>
  <si>
    <t>อ.วารินชำราบ จ.อุบลราชธานี</t>
  </si>
  <si>
    <t>ทวนทอง  สมตัว</t>
  </si>
  <si>
    <t>อ.วเรินชำราบ จ.อุบลราชธานี</t>
  </si>
  <si>
    <t>อรอนงค์  สังขศิลา</t>
  </si>
  <si>
    <t>43 ม.19 ต.สระคู อ.สุวรรณฯ</t>
  </si>
  <si>
    <t>ประครอง  สังขศิลา</t>
  </si>
  <si>
    <t>43 ม.19 ต.สระคู</t>
  </si>
  <si>
    <t>ปราณี  พรหมบุตร</t>
  </si>
  <si>
    <t>290 ม.21 ต.สระคู</t>
  </si>
  <si>
    <t>จริยา   สืบไกรสร</t>
  </si>
  <si>
    <t>150 ม.2 ต.สระคู</t>
  </si>
  <si>
    <t>พิสิฐ  เชิงหอม</t>
  </si>
  <si>
    <t>แดง  สุ่มมาตย์</t>
  </si>
  <si>
    <t xml:space="preserve">152 ม.5 ต.ช้างเผือก </t>
  </si>
  <si>
    <t>สมยศ  สุ่มมาตย์</t>
  </si>
  <si>
    <t>138 ม.5 ต.ช้างเผือก</t>
  </si>
  <si>
    <t>.หนูเพียร  สุ่มมาตย์</t>
  </si>
  <si>
    <t>210 ม.1 ต.สระคู</t>
  </si>
  <si>
    <t>มังกร  ไหลลิด</t>
  </si>
  <si>
    <t>205 ม.8 ต.ทุ่งหลวง</t>
  </si>
  <si>
    <t>สำลี  สมศรี</t>
  </si>
  <si>
    <t>243 ม.8 ต.ทุ่งหลวง</t>
  </si>
  <si>
    <t>สุระวิทย์  สระคูพันธ์</t>
  </si>
  <si>
    <t>7 ม.7 ต.ช้างเผือก</t>
  </si>
  <si>
    <t>วรการ  สระคูพันธ์</t>
  </si>
  <si>
    <t>372 ม.3 ต.สระคู</t>
  </si>
  <si>
    <t>จุฑมาศ  ปาปะกะ</t>
  </si>
  <si>
    <t>438 ม.2 ต.สระคู</t>
  </si>
  <si>
    <t>โชติรส  มูลศรี</t>
  </si>
  <si>
    <t>788/1 ม.20 ต.สระคู</t>
  </si>
  <si>
    <t>ปรีดาพร  ภูจำปา</t>
  </si>
  <si>
    <t>302 ม.6 ต.จำปาขัน</t>
  </si>
  <si>
    <t>สมหมาย  วงค์วรบุตร</t>
  </si>
  <si>
    <t>56 ม.5 ต.สระคู</t>
  </si>
  <si>
    <t>พุฒ  เกษรหอม</t>
  </si>
  <si>
    <t>177 ม.12 ต.สระคู</t>
  </si>
  <si>
    <t>ถวัลย์  เพ็ญทองดี</t>
  </si>
  <si>
    <t>236 ม.1 ต.สระคู</t>
  </si>
  <si>
    <t>สุนทร  พัฒนวิบูลย์</t>
  </si>
  <si>
    <t>241 ม.2 ต.สระคู</t>
  </si>
  <si>
    <t>อรมรัตน์  เชื้อสระคู</t>
  </si>
  <si>
    <t>295/50 ม.19 ต.บ้านเป็ด</t>
  </si>
  <si>
    <t>อ.เมืองขอนแก่น จ.ขอนแก่น</t>
  </si>
  <si>
    <t>บุญเที่ยง  จันทร์แสง</t>
  </si>
  <si>
    <t>306 หมู่ที่ 12 ต.สระคู อ.สุวรรณภูมิ</t>
  </si>
  <si>
    <t>อุไร  สุวรรณศรี</t>
  </si>
  <si>
    <t>294 ม.1 ต.ทุ่งศรีเมือง</t>
  </si>
  <si>
    <t>ชัชนันท์  เพ็งภูงา</t>
  </si>
  <si>
    <t>57 ม.4 ต.ทุ่งศรีเมือง</t>
  </si>
  <si>
    <t>บัวสา  ธุลี</t>
  </si>
  <si>
    <t>107 ม.4 ต.ทุ่งศรีเมือง</t>
  </si>
  <si>
    <t>สันติรัตน์  จันทร์บุญมี</t>
  </si>
  <si>
    <t>111 ม.2 ต.ทุ่งกุลา</t>
  </si>
  <si>
    <t>นงนภัส  ขำเนตร</t>
  </si>
  <si>
    <t>12/3 ม.2 ต.สระคู</t>
  </si>
  <si>
    <t>ภูวกิจ  ขำเนตร</t>
  </si>
  <si>
    <t>115 ม.3 ต.สระคู</t>
  </si>
  <si>
    <t>สุภาพร  สาตราวาหะ</t>
  </si>
  <si>
    <t>380 ม.20 ต.สระคู</t>
  </si>
  <si>
    <t>เติมศรี  แทนประยุทธ</t>
  </si>
  <si>
    <t>796 ม.20 ต.สระคู</t>
  </si>
  <si>
    <t>ที่ พ.ต.สามารถ  แท่นประยุทธ</t>
  </si>
  <si>
    <t>380 ม.20สระคู</t>
  </si>
  <si>
    <t>หนูจันทร์  หาญศึกษา</t>
  </si>
  <si>
    <t>3 ม.8 ต.ทุ่งหลวง</t>
  </si>
  <si>
    <t>สมศรี  สระคำจันทร์</t>
  </si>
  <si>
    <t>62 ม.1 ต.สระคู</t>
  </si>
  <si>
    <t>อุทร  สระคำจันทร์</t>
  </si>
  <si>
    <t>68 ม.1 ต.สระคู</t>
  </si>
  <si>
    <t>ศุภิญญา  ชนะดี</t>
  </si>
  <si>
    <t>817 ม.20 ต.สระคู</t>
  </si>
  <si>
    <t>พงษ์  ต้นประเสริฐ</t>
  </si>
  <si>
    <t>21 ม.4 ต.สระคู</t>
  </si>
  <si>
    <t>สมใจ  ขำเนตร</t>
  </si>
  <si>
    <t>425 ม.2 ต.สระคู</t>
  </si>
  <si>
    <t>ตุ่น  หงษ์ศรี</t>
  </si>
  <si>
    <t>574 ม.2 ต.สระคู</t>
  </si>
  <si>
    <t>สำราญ  แสงสคำ</t>
  </si>
  <si>
    <t>153 ม.1 ต.สระคู</t>
  </si>
  <si>
    <t>พูนทรัพย์  สนามพล</t>
  </si>
  <si>
    <t>641 ม.5 ต.สระคู</t>
  </si>
  <si>
    <t>สมพิศ  สุขสงค์</t>
  </si>
  <si>
    <t>31 ม.1 ต.สระคู</t>
  </si>
  <si>
    <t>34 ม.3 ต.เมืองทุ่ง</t>
  </si>
  <si>
    <t>ใจ  โพธิ์คลัง</t>
  </si>
  <si>
    <t>64 ม.6 ต.ห้วยหินลาด</t>
  </si>
  <si>
    <t>หอมหวน  หมั่นหนองทุ่ม</t>
  </si>
  <si>
    <t>44 ม.6 ต.ห้วยหินลาด</t>
  </si>
  <si>
    <t>พาง  อินทริกานนท์</t>
  </si>
  <si>
    <t>334 ม.2 ต.สระคู</t>
  </si>
  <si>
    <t>นิพนธ์  ดำนิล</t>
  </si>
  <si>
    <t>128 ม.4 ต.ทุ่งกุลา</t>
  </si>
  <si>
    <t>เพ็ญศรี  เชิงหอม</t>
  </si>
  <si>
    <t>265 ม.5 ต.สระคู</t>
  </si>
  <si>
    <t>มี  โมห้างหว้า</t>
  </si>
  <si>
    <t>137 ม.5 ต.ทุ่งหลวง</t>
  </si>
  <si>
    <t>บัวทอง   ณรงค์แสง</t>
  </si>
  <si>
    <t>171 ม.- ซ.เลิมสุข แขวงจันทร์เกษม</t>
  </si>
  <si>
    <t>เขตจตุจักร   กทม.</t>
  </si>
  <si>
    <t>สุบัน     เวียงคำ</t>
  </si>
  <si>
    <t>124  ม. 8 ต.ทุ่งหลวง</t>
  </si>
  <si>
    <t>ดาวรุ่ง   ระเมียดดี</t>
  </si>
  <si>
    <t>49  ม.1  ต.ทุ่งกุลา</t>
  </si>
  <si>
    <t>บุษยพรรณ  มีหินกอง</t>
  </si>
  <si>
    <t>136 ม.11 ต.ทุ่งศรีเมือง</t>
  </si>
  <si>
    <t>พรรณิภา  มีหินกอง</t>
  </si>
  <si>
    <t xml:space="preserve">273 ม.5 ต.รอบเมือง  </t>
  </si>
  <si>
    <t xml:space="preserve">ยุภา  สุระสังข์ </t>
  </si>
  <si>
    <t>67 ม.14 ต.โพนครก อ.ท่าตูม</t>
  </si>
  <si>
    <t>พิทักษ์   สร้อยสระคู</t>
  </si>
  <si>
    <t>389   ถ.สวนตะไคร้</t>
  </si>
  <si>
    <t>ต.สนามจันทร์ อ.เมืองนครปฐม</t>
  </si>
  <si>
    <t>สมพร   โยธาจันทร์</t>
  </si>
  <si>
    <t>89  ม.8  ต.ทุ่งหลวง</t>
  </si>
  <si>
    <t>ดม   ไชยโคตร</t>
  </si>
  <si>
    <t>216  ม.8   ต.ทุ่งหลวง</t>
  </si>
  <si>
    <t>55 ม.8  ต.ทุ่งหลวง</t>
  </si>
  <si>
    <t>บริษัทสุวรรณภูมิวู๊ดชีพ</t>
  </si>
  <si>
    <t>42  ม.8  ต.ทุ่งหลวง</t>
  </si>
  <si>
    <t>253 ม.5 ต.เมืองบัว</t>
  </si>
  <si>
    <t xml:space="preserve"> อ.เกษตรวิสัย</t>
  </si>
  <si>
    <t>พิศาล    เชิงหอม</t>
  </si>
  <si>
    <t>ประภาษ   สระภูมิ</t>
  </si>
  <si>
    <t>59 ม.5 ต.ทุ่งศรีเมือง</t>
  </si>
  <si>
    <t>สมใจ  พรมสนาม</t>
  </si>
  <si>
    <t>242 ม.5 ต.ทุ่งศรีเมือง</t>
  </si>
  <si>
    <t>สหกรณ์การเกษตรปฏิ-</t>
  </si>
  <si>
    <t>103 ม.19 ต.สระคู</t>
  </si>
  <si>
    <t xml:space="preserve">รูปที่สุวรรณภูมิสาม </t>
  </si>
  <si>
    <t>ลัง  ภูสอาด</t>
  </si>
  <si>
    <t>128 ม.8 ต.ทุ่งศรีเมือง</t>
  </si>
  <si>
    <t>จำปี  เอี้องหลง</t>
  </si>
  <si>
    <t>61 ม.5 ต.บ่อพันขัน</t>
  </si>
  <si>
    <t>คำปิน  งามเสมอ</t>
  </si>
  <si>
    <t>15/5 ม.3 ต.โพนครก</t>
  </si>
  <si>
    <t>วิเชียร  โมห้างหว้า</t>
  </si>
  <si>
    <t xml:space="preserve">180 ม.5   ต.ทุ่งกุลา </t>
  </si>
  <si>
    <t>เอ็มออน   อินจิตต์</t>
  </si>
  <si>
    <t>ถาวร   แก้วสมบัติ</t>
  </si>
  <si>
    <t>43  ม.2  ต.ท่าหาดยาว</t>
  </si>
  <si>
    <t>บุญศรี   บรรจง</t>
  </si>
  <si>
    <t>กลุ่มโรงสีบ้านโนนสมบรูณ์</t>
  </si>
  <si>
    <t>กุหลาบ   เฮงมุ้ย</t>
  </si>
  <si>
    <t xml:space="preserve">17/3 ม.5 ต.คลองห้า </t>
  </si>
  <si>
    <t>อ.คลองหลวง จ.ปทุมธานี</t>
  </si>
  <si>
    <t>ม.5</t>
  </si>
  <si>
    <t>กุณี  คำกุณา</t>
  </si>
  <si>
    <t>47 ม.4 ต.คำไฮ อ.พนมไพร</t>
  </si>
  <si>
    <t>นารี  คำกุณา</t>
  </si>
  <si>
    <t>178 ม.4 ต.คำไฮ อ.พนมไพร</t>
  </si>
  <si>
    <t>ประภาดา  เจนการ</t>
  </si>
  <si>
    <t>32 ม.4 ต.คำไฮ อ.พนมไพร</t>
  </si>
  <si>
    <t>ปราณี   พินทา</t>
  </si>
  <si>
    <t>48 ม.4 ต.คำไฮ อ.พนมไพร</t>
  </si>
  <si>
    <t>ก้อน  วงค์อามาตย์</t>
  </si>
  <si>
    <t>130 ม.12 ต.ดอกไม้</t>
  </si>
  <si>
    <t>ระเบียบ  แก้วพวง</t>
  </si>
  <si>
    <t>162 ม.4 ต.คำไฮ อ.พนมไพร</t>
  </si>
  <si>
    <t>บัวชัน  ผังคี</t>
  </si>
  <si>
    <t>117 ม.4 ต.คำไฮ อ.พนมไพร</t>
  </si>
  <si>
    <t>พินิจ  บุษบา</t>
  </si>
  <si>
    <t>149 ม.4 ต.คำไฮ อ.พนมไพร</t>
  </si>
  <si>
    <t>ลำใย  แสนหัวช้าง</t>
  </si>
  <si>
    <t>42 ม.9 ต.ทุ่งหลวง</t>
  </si>
  <si>
    <t>แสงทอง  บุญละม้าย</t>
  </si>
  <si>
    <t>96 ม.9 ต.ทุ่งหลวง</t>
  </si>
  <si>
    <t>เข็มพร  เรืองนาม</t>
  </si>
  <si>
    <t>79 ม.2 ต.หินกอง</t>
  </si>
  <si>
    <t>ละมัย  จันทร์โสภา</t>
  </si>
  <si>
    <t>6 ม.9 ต.ทุ่งหลวง</t>
  </si>
  <si>
    <t>สมชัย  แรงงาม</t>
  </si>
  <si>
    <t>135 ม.2 ต.หินกอง</t>
  </si>
  <si>
    <t>รัตน์  มหามาตย์</t>
  </si>
  <si>
    <t>130 ม.2 ต.หินกอง</t>
  </si>
  <si>
    <t>มาลี  ปวงรัตน์</t>
  </si>
  <si>
    <t>2 ม.9 ต.ทุ่งหลวง</t>
  </si>
  <si>
    <t>อนุพล  สายทอง</t>
  </si>
  <si>
    <t>34 ม.9 ต.ทุ่งหลวง</t>
  </si>
  <si>
    <t>หนูตาล  สายทอง</t>
  </si>
  <si>
    <t>ทองใส  คิมหันตา</t>
  </si>
  <si>
    <t>64 ม.4 ต.คำไฮ อ.พนมไพร</t>
  </si>
  <si>
    <t>เดชาญ  คิมหันตา</t>
  </si>
  <si>
    <t>39 ม.3 ต.ถาวร อ.เฉลิมพระเกียรติ</t>
  </si>
  <si>
    <t>จ.บุรีรัมย์</t>
  </si>
  <si>
    <t>พิชัย   คิมหันตา</t>
  </si>
  <si>
    <t>203 ม.3 ต.สระคู</t>
  </si>
  <si>
    <t>นิรัตน์  ศรีวงษา</t>
  </si>
  <si>
    <t>40 ม.9 ต.ทุ่งหลวง</t>
  </si>
  <si>
    <t>สมศรี  คิมหันตา</t>
  </si>
  <si>
    <t>31 ม.9 ต.ทุ่งหลวง</t>
  </si>
  <si>
    <t>ซุย  เหลาพิมพ์ (มี38)</t>
  </si>
  <si>
    <t>21 ม.9 ต.ทุ่งหลวง</t>
  </si>
  <si>
    <t>มานพ  ศรีวงษา</t>
  </si>
  <si>
    <t>88 ม.10 ต.โคกสว่าง อ.พนมไพร</t>
  </si>
  <si>
    <t>ประทวน  ผังคี</t>
  </si>
  <si>
    <t>48 ม.9 ต.ทุ่งหลวง</t>
  </si>
  <si>
    <t>อรพิน  ป้องเขต</t>
  </si>
  <si>
    <t>20 ม.9 ต.น้ำคำ อ.สุวรรณภูมิ</t>
  </si>
  <si>
    <t>ส่ง 30 ม.9 ต.ทุ่งหลวง</t>
  </si>
  <si>
    <t>พัชรินทร์    เหลาพิมพ์</t>
  </si>
  <si>
    <t>88 ม.9 ต.ทุ่งหลวง</t>
  </si>
  <si>
    <t>หนูเกณฑ์  รสหอม</t>
  </si>
  <si>
    <t>56 ม.9 ต.ทุ่งหลวง</t>
  </si>
  <si>
    <t>วาสนา  คำนึง</t>
  </si>
  <si>
    <t>54 ม.9 ต.ทุ่งหลวง</t>
  </si>
  <si>
    <t>สม  อ่ำศรี</t>
  </si>
  <si>
    <t>26 ม.1 ต.ศรีสว่าง</t>
  </si>
  <si>
    <t>บุญ  จำปาคำ</t>
  </si>
  <si>
    <t>22 ม.9 ต.ทุ่งหลวง</t>
  </si>
  <si>
    <t>แดง  สุดชารี</t>
  </si>
  <si>
    <t>46 ม.9 ต.ทุ่งหลวง</t>
  </si>
  <si>
    <t>รสสุคนธ์  วงษา</t>
  </si>
  <si>
    <t>39 ม.9 ต.ทุ่งหลวง</t>
  </si>
  <si>
    <t>เชิดไชย  คิมหันตา</t>
  </si>
  <si>
    <t>41 ม.9 ต.ทุ่งหลวง</t>
  </si>
  <si>
    <t>วิชัย  ดงประการ</t>
  </si>
  <si>
    <t>56 ม.4 ต.ช้างเผือก</t>
  </si>
  <si>
    <t>ทองอินทร์  เนื่องขันตรี</t>
  </si>
  <si>
    <t>2 ม.10 ต.ช้างเผือก</t>
  </si>
  <si>
    <t>ประมวล  ดีปัญญา</t>
  </si>
  <si>
    <t>7 ม.9 ต.ทุ่งหลวง</t>
  </si>
  <si>
    <t>ซุย  เหลาพิมพ์ (มี23)</t>
  </si>
  <si>
    <t>ระเบียบ  ผังคี</t>
  </si>
  <si>
    <t>89 ม.5 ต.คำไฮ อ.พนมไพร</t>
  </si>
  <si>
    <t>ณัฐนันท์  โสดามรรค</t>
  </si>
  <si>
    <t>44 ม.4 ต.คำไฮ อ.พนมไพร</t>
  </si>
  <si>
    <t>อ่อนตา  สุตะพรม</t>
  </si>
  <si>
    <t xml:space="preserve">34 ม.2 ต.หัวเมือง อ.มหาชนะชัย </t>
  </si>
  <si>
    <t>สำรอง  ภาษิต</t>
  </si>
  <si>
    <t>185 ม.4 ต.คำไฮ อ.พนมไพร</t>
  </si>
  <si>
    <t>สุราษฎร์  ผังคี</t>
  </si>
  <si>
    <t>64 ม.5 ต.คำไฮ อ.พนมไพร</t>
  </si>
  <si>
    <t>นันทนา  คิมหันตา</t>
  </si>
  <si>
    <t>145 ม.4 ต.คำไฮ อ.พนมไพร</t>
  </si>
  <si>
    <t>อุบลรัตน์  กำลังเสือ</t>
  </si>
  <si>
    <t>130/162 ม.4 ต.พะยอม</t>
  </si>
  <si>
    <t>อ.วังน้อย จ.พระนครศรีอยุธยา</t>
  </si>
  <si>
    <t>สุภาพร  แก้วกัลยา</t>
  </si>
  <si>
    <t>53 ม.4 ต.คำไฮ อ.พนมไพร</t>
  </si>
  <si>
    <t>ไสว  ผังคี</t>
  </si>
  <si>
    <t>7 ม.5 ต.คำไฮ อ.พนมไพร</t>
  </si>
  <si>
    <t>ฉลอง  คิมหันตา</t>
  </si>
  <si>
    <t>108 ม.5 ต.คำไฮ อ.พนมไพร</t>
  </si>
  <si>
    <t>ต้อย  คิมหันตา</t>
  </si>
  <si>
    <t>502 ม.3 ต.สระคู</t>
  </si>
  <si>
    <t>สุปราณี  ศรีโพนทัน</t>
  </si>
  <si>
    <t>53 ม.9 ต.ทุ่งหลวง</t>
  </si>
  <si>
    <t>สำลี  แหวนหล่อ</t>
  </si>
  <si>
    <t>193 ม.4 ต.คำไฮ อ.พนมไพร</t>
  </si>
  <si>
    <t>ทองสี  มาศวรรณา</t>
  </si>
  <si>
    <t>117 ม.4 ต.นาเมือง อ.เสลภูมิ</t>
  </si>
  <si>
    <t>สุวรรณา  พานตะศรี</t>
  </si>
  <si>
    <t>จันทร์  ธุระพันธ์</t>
  </si>
  <si>
    <t>20 ม.9 ต.ทุ่งหลวง</t>
  </si>
  <si>
    <t>สุภี  คิมหันตา</t>
  </si>
  <si>
    <t>25 ม.9 ต.ทุ่งหลวง</t>
  </si>
  <si>
    <t>ประมวล  คิมหันตา</t>
  </si>
  <si>
    <t>109 ม.5 ต.ขุมเงิน อ.เมืองยโสธร</t>
  </si>
  <si>
    <t>ดวง  มืดทัพไทย</t>
  </si>
  <si>
    <t>10 ม.9 ต.ทุ่งหลวง</t>
  </si>
  <si>
    <t>หนูเลียม  ผังคี</t>
  </si>
  <si>
    <t>44 ม.9 ต.ทุ่งหลวง</t>
  </si>
  <si>
    <t>สมพงศ์  ประเสริฐสุข</t>
  </si>
  <si>
    <t>61 ม.5 ต.คำไฮ อ.พนมไพร</t>
  </si>
  <si>
    <t>บัว  ไชยพฤกษ์</t>
  </si>
  <si>
    <t>9 ม.9 ต.ทุ่งหลวง</t>
  </si>
  <si>
    <t>ชัยวัฒน์  อาจพรม</t>
  </si>
  <si>
    <t>106 ม.12 ต.ทุ่งหลวง</t>
  </si>
  <si>
    <t>สมใจ  ศรีเที่ยง</t>
  </si>
  <si>
    <t>179 ม.4 ต.กู่กาสิงห์  อ.เกษตรวิสัย</t>
  </si>
  <si>
    <t>หมาย  ศรีชินราช</t>
  </si>
  <si>
    <t>77 ม.9 ต.ทุ่งหลวง</t>
  </si>
  <si>
    <t>หลอม  ดวนขันธ์</t>
  </si>
  <si>
    <t>13 ม.9 ต.ทุ่งหลวง</t>
  </si>
  <si>
    <t>เบญจวรรณ จันทร์โสภา</t>
  </si>
  <si>
    <t>82 ม.9 ต.ทุ่งหลวง</t>
  </si>
  <si>
    <t>ดวง  ภาษิตร</t>
  </si>
  <si>
    <t>35 ม.9 ต.ทุ่งหลวง</t>
  </si>
  <si>
    <t>อนงค์  สมภูงา</t>
  </si>
  <si>
    <t>76 ม.2 ต.หินกอง</t>
  </si>
  <si>
    <t>พิชัย  คิมหันตา</t>
  </si>
  <si>
    <t>อุทัย  พลสระคู</t>
  </si>
  <si>
    <t>181 ม.2 ต.หินกอง</t>
  </si>
  <si>
    <t>สวน  ชุมศรี</t>
  </si>
  <si>
    <t>14 ม.9 ต.ทุ่งหลวง</t>
  </si>
  <si>
    <t>ประสิทธิ์  ผังคี</t>
  </si>
  <si>
    <t>122 ม.4 ต.คำไฮ อ.พนมไพร</t>
  </si>
  <si>
    <t>มณี  โยธาจันทร์</t>
  </si>
  <si>
    <t>50 ม.9 ต.ทุ่งหลวง</t>
  </si>
  <si>
    <t>ทองยุ้ย  เสนาะเสียง</t>
  </si>
  <si>
    <t xml:space="preserve">8 ตรอกมหรรณพ แขวงเสาชิงช้า </t>
  </si>
  <si>
    <t>เขตพระนคร  กรุงเพทฯ</t>
  </si>
  <si>
    <t>วันทา  โยธาจันทร์</t>
  </si>
  <si>
    <t>19 ม.9 ต.ทุ่งหลวง</t>
  </si>
  <si>
    <t>วิเชียร  ศรีภักดี</t>
  </si>
  <si>
    <t>55 ม.9 ต.ทุ่งหลวง</t>
  </si>
  <si>
    <t>พิมพ์  มิรัตนไพร</t>
  </si>
  <si>
    <t>91 ม.1 ต.วารีสวัสดิ์ อ.พนมไพร</t>
  </si>
  <si>
    <t>คำมั่น  สมภูงา</t>
  </si>
  <si>
    <t>117 ม.2 ต.หินกอง</t>
  </si>
  <si>
    <t>บุญมี  ชุมศรี</t>
  </si>
  <si>
    <t>สมพงษ์  ประสมคำ</t>
  </si>
  <si>
    <t>11 ม.9 ต.ทุ่งหลวง</t>
  </si>
  <si>
    <t>ชม  วงศ์จำปา</t>
  </si>
  <si>
    <t>12 ม.9 ต.ทุ่งหลวง</t>
  </si>
  <si>
    <t>สวิง  พูนสวัสดิ์</t>
  </si>
  <si>
    <t>18 ม.9 ต.ทุ่งหลวง</t>
  </si>
  <si>
    <t>ยกเลิก ซ้ำ  (209)</t>
  </si>
  <si>
    <t>85 ม.9 ต.ทุ่งหลวง</t>
  </si>
  <si>
    <t>ประสิทธ์  ป้องเขต</t>
  </si>
  <si>
    <t xml:space="preserve">57 ม.9 ต.ทุ่งหลวง  </t>
  </si>
  <si>
    <t>ประพันธ์  สังฆะมาตย์</t>
  </si>
  <si>
    <t>136 ม.2 ต.หินกอง</t>
  </si>
  <si>
    <t>สัมฤทธิ์  สมภักดี</t>
  </si>
  <si>
    <t>102 ม.2 ต.หินกอง</t>
  </si>
  <si>
    <t>บัวพันธ์  มูลศรี</t>
  </si>
  <si>
    <t>กัญญา  บุญลี</t>
  </si>
  <si>
    <t>74 ม.9 ต.ทุ่งหลวง</t>
  </si>
  <si>
    <t>สุกันยา  สีเที่ยง</t>
  </si>
  <si>
    <t>28 ม.2 ต.หินกอง</t>
  </si>
  <si>
    <t>ทินกร  ชารีหนองหว้า</t>
  </si>
  <si>
    <t>51/1 ม.2 ต.หินกอง</t>
  </si>
  <si>
    <t>บุญลอด  เศษวงค์</t>
  </si>
  <si>
    <t>174 ม.2 ต.หินกอง</t>
  </si>
  <si>
    <t>สังข์  โคตรคำ</t>
  </si>
  <si>
    <t>53 ม.3 ต.โนนสวรรค์ อ.ปทุมรัตน์</t>
  </si>
  <si>
    <t>ชัชพิสิฐ  เมยมงคล</t>
  </si>
  <si>
    <t>493 ม.3 ต.สระคู</t>
  </si>
  <si>
    <t>สายฝน  สมภูงา</t>
  </si>
  <si>
    <t>183 ม.2 ต.หินกอง</t>
  </si>
  <si>
    <t>ปั่น  พลทม</t>
  </si>
  <si>
    <t>1 ม.9 ต.ทุ่งหลวง</t>
  </si>
  <si>
    <t>ทองสา  สอนศรี</t>
  </si>
  <si>
    <t>45 ม.1 ต.ช้างเผือก</t>
  </si>
  <si>
    <t>ฉวี  เผดิมดี</t>
  </si>
  <si>
    <t>148 ม.4 ต.คูเมือง อ.เมืองสรวง</t>
  </si>
  <si>
    <t>ไพจิต  สนามพล</t>
  </si>
  <si>
    <t>70 ม.2 ต.หินกอง</t>
  </si>
  <si>
    <t>พุทธ  ศรีอุทัย</t>
  </si>
  <si>
    <t>23 ม.9 ต.ทุ่งหลวง</t>
  </si>
  <si>
    <t>หัดฤทัย  ไชยเสนา</t>
  </si>
  <si>
    <t>72 ม.9 ต.ทุ่งหลวง</t>
  </si>
  <si>
    <t>น้อย  วรรณโคตร</t>
  </si>
  <si>
    <t>96 ม.5 ต.หินกอง</t>
  </si>
  <si>
    <t>สมพร  ศรีศิลป์</t>
  </si>
  <si>
    <t>81 ม.2 ต.หินกอง</t>
  </si>
  <si>
    <t>ทองอินทร์  สุดแสง</t>
  </si>
  <si>
    <t>29 ม.4 ต.ทุ่งมน อ.คำเขื่อนแก้ว</t>
  </si>
  <si>
    <t>นรา  ศรีวงษา</t>
  </si>
  <si>
    <t xml:space="preserve">88 ม.10 ต.โคกสว่าง  </t>
  </si>
  <si>
    <t xml:space="preserve">อ.พนมไพร </t>
  </si>
  <si>
    <t>คงศักดิ์  ประสงค์จีน</t>
  </si>
  <si>
    <t>440/1-3 ม.1 ต.สระคู</t>
  </si>
  <si>
    <t>สุนันทา  สังกะสี</t>
  </si>
  <si>
    <t>34 ม.2 ต.หนองหลวง</t>
  </si>
  <si>
    <t xml:space="preserve">อ.เสลภูมิ </t>
  </si>
  <si>
    <t>ยุพิน  ไหลฤทธิ์</t>
  </si>
  <si>
    <t>94 ม.5 ต.กกกุง อ.เมืองสรวง</t>
  </si>
  <si>
    <t>(115 ม.9 ต.หนองฮี อ.พนมไพร)</t>
  </si>
  <si>
    <t>บุญมา  มืดทัพไทย</t>
  </si>
  <si>
    <t>15 ม.9 ต.ทุ่งหลวง</t>
  </si>
  <si>
    <t>บุญมี  จุลเหลา</t>
  </si>
  <si>
    <t>79 ม.9 ต.ทุ่งหลวง</t>
  </si>
  <si>
    <t>หนูรัตน์  พันหนองสา</t>
  </si>
  <si>
    <t>56 ม.5 ต.ห้วยหินลาด</t>
  </si>
  <si>
    <t>จำปี  เมืองพลงาม</t>
  </si>
  <si>
    <t>5 ม.5 ต.ห้วยหินลาด</t>
  </si>
  <si>
    <t>นรินทร์  มาตรสมโรง</t>
  </si>
  <si>
    <t>67 ม.2 ต.หินกอง</t>
  </si>
  <si>
    <t>จันทร์ดี  เสวิคาน</t>
  </si>
  <si>
    <t>18 ม.5 ต.ห้วยหินลาด</t>
  </si>
  <si>
    <t>เปลี่ยน  ผลไม้</t>
  </si>
  <si>
    <t>23 ม.5 ต.ห้วยหินลาด</t>
  </si>
  <si>
    <t>แพงศรี  ธุลี</t>
  </si>
  <si>
    <t>26/1 ม.5 ต.ห้วยหินลาด</t>
  </si>
  <si>
    <t>บรรชัย  โพนทอง</t>
  </si>
  <si>
    <t>75 ม.1 ต.ดงกลาง</t>
  </si>
  <si>
    <t>อ.จตุรพักตรพิมาน จ.ร้อยเอ็ด</t>
  </si>
  <si>
    <t>เรณู  สระทองกา</t>
  </si>
  <si>
    <t>357 ม.3 ต.สระคู</t>
  </si>
  <si>
    <t>หนู  พูลศิริ</t>
  </si>
  <si>
    <t>128 ม.12 ต.ดอกไม้</t>
  </si>
  <si>
    <t>บุญชู  ตะสนธิ์</t>
  </si>
  <si>
    <t>176 ม.1 ต.กู่กาสิงห์</t>
  </si>
  <si>
    <t>ตัน  คำหวล</t>
  </si>
  <si>
    <t>43 ม.5 ต.ศรีสว่าง อ.โพนทราย</t>
  </si>
  <si>
    <t>บวร  ไสไชยยันต์</t>
  </si>
  <si>
    <t>195 ม.2 ต.สระคู</t>
  </si>
  <si>
    <t>ใส  สำสาลี</t>
  </si>
  <si>
    <t>19 ม.3 ต.โพนทราย</t>
  </si>
  <si>
    <t>สมศักดิ์  พานุพันธ์</t>
  </si>
  <si>
    <t>94 ม.5 ต.คำไฮ อ.พนมไพร</t>
  </si>
  <si>
    <t>จำรัส  เศษโถ</t>
  </si>
  <si>
    <t>200 ม.2 ต.หินกอง</t>
  </si>
  <si>
    <t>สี  สีเที่ยง</t>
  </si>
  <si>
    <t>106 ม.2 ต.หินกอง</t>
  </si>
  <si>
    <t>ดวงจันทร์  สุโพธิ์</t>
  </si>
  <si>
    <t>126 ม.2 ต.หินกอง</t>
  </si>
  <si>
    <t>อนุสรณ์  ยมหงษ์</t>
  </si>
  <si>
    <t>61 ม.2 ต.หินกอง</t>
  </si>
  <si>
    <t>สัมฤทธิ์  กลางคาร</t>
  </si>
  <si>
    <t>6 ม.5 ต.หินกอง</t>
  </si>
  <si>
    <t>เกษร  อาจหนองหว้า</t>
  </si>
  <si>
    <t>271 ม.5 ต.หินกอง</t>
  </si>
  <si>
    <t>พรรณรัตน์  แสนนนท์</t>
  </si>
  <si>
    <t>64 ม.5 ต.หินกอง</t>
  </si>
  <si>
    <t>จวง  แสงมะลัย</t>
  </si>
  <si>
    <t>80 ม.2 ต.หินกอง</t>
  </si>
  <si>
    <t>อุดร  แสงมาลัย</t>
  </si>
  <si>
    <t>140 ม.2 ต.หินกอง</t>
  </si>
  <si>
    <t>พร  เศษโถ</t>
  </si>
  <si>
    <t>105 ม.2 ต.หินกอง</t>
  </si>
  <si>
    <t>อ้าย  ผุดบัวดง</t>
  </si>
  <si>
    <t>59 ม.2 ต.หินกอง</t>
  </si>
  <si>
    <t>กัญญา  ธรรมเสนา</t>
  </si>
  <si>
    <t>4 ม.16 ต.หินกอง(25 ม.2 ต.หินกอง</t>
  </si>
  <si>
    <t>โอพาส  สุวรรณธาดา</t>
  </si>
  <si>
    <t>172 ม.2 ต.หินกอง</t>
  </si>
  <si>
    <t>บุญล้อม  จันทร์หยวก</t>
  </si>
  <si>
    <t>138 ม.14 ต.โพนครก อ.ท่าตูม</t>
  </si>
  <si>
    <t>รัตนา  ดีมา</t>
  </si>
  <si>
    <t>3 ม.14 ต.โพนครก อ.ท่าตูม</t>
  </si>
  <si>
    <t>โสภณ  ดีมา</t>
  </si>
  <si>
    <t>63 ม.14 ต.โพนครก อ.ท่าตูม</t>
  </si>
  <si>
    <t>คาน  เสาว์แก้ว</t>
  </si>
  <si>
    <t>37 ม.14 ต.โพนครก อ.ท่าตูม</t>
  </si>
  <si>
    <t>ดุสิต  แก้วแสง</t>
  </si>
  <si>
    <t>1 ม.14 ต.โพนครก อ.ท่าตูม</t>
  </si>
  <si>
    <t>อ่อน  นาคนาม</t>
  </si>
  <si>
    <t xml:space="preserve">58/1 ม.1 ต.กุดขาคีม </t>
  </si>
  <si>
    <t xml:space="preserve"> อ.รัตนบุรี จ.สุรินทร์</t>
  </si>
  <si>
    <t>จันทร์  สมภูงา</t>
  </si>
  <si>
    <t>17 ม.4 ต.ดงครั่งน้อย อ.เกษตรวิสัย</t>
  </si>
  <si>
    <t>ดาวเรือง  วงศ์สกุลภิญโญ</t>
  </si>
  <si>
    <t>351 ม.5 ต.สระคู</t>
  </si>
  <si>
    <t>อุราณ  เชิงหอม</t>
  </si>
  <si>
    <t>85 ม.3 ต.สระคู</t>
  </si>
  <si>
    <t>ยกเลิกซ้า ( 143)</t>
  </si>
  <si>
    <t>บุญพบ  คำกุณา</t>
  </si>
  <si>
    <t>22 ม.8 ต.คำไฮ อ.พนมไพร</t>
  </si>
  <si>
    <t>ศรีถา  อุ่นตุระ</t>
  </si>
  <si>
    <t>88 ม.5 ต.ดงแดง อ.จตุรฯ</t>
  </si>
  <si>
    <t>ชัชวาลย์  คู่กระสังข์</t>
  </si>
  <si>
    <t>48 ม.5 ต.ดงแดง อ.จตุรฯ</t>
  </si>
  <si>
    <t>สมภาร  สมภักดี</t>
  </si>
  <si>
    <t>16 ม.12 ต.ดงแดง อ.จตุรพักตรฯ</t>
  </si>
  <si>
    <t>ศศิพิม  คู่กระสังข์</t>
  </si>
  <si>
    <t>73 ม.5 ต.ดงแดง อ.จตุรฯ</t>
  </si>
  <si>
    <t>สำนอง  บุญทศ</t>
  </si>
  <si>
    <t>58/1 ม.5 ต.ดงแดง อ.จตุรฯ</t>
  </si>
  <si>
    <t>อาจ  สีมุข</t>
  </si>
  <si>
    <t>104 ม.4 ต.เด่นราษฎร์ อ.หนองฮี</t>
  </si>
  <si>
    <t>บุตสา  ศรีศิลป์</t>
  </si>
  <si>
    <t>45 ม.3 ต.คำไฮ อ.พนมไพร</t>
  </si>
  <si>
    <t>ดอน  ภาษี</t>
  </si>
  <si>
    <t>86 ม.6 ต.หนองทัพไทย</t>
  </si>
  <si>
    <t>ประสิทธิ์  จำปางาม</t>
  </si>
  <si>
    <t xml:space="preserve">168 ม.3 ต.จำปาขัน </t>
  </si>
  <si>
    <t>ดลฤดี  แปลกสิทธิ์</t>
  </si>
  <si>
    <t>887 ม.1 ต.สระคู</t>
  </si>
  <si>
    <t>โส  โมห้างหว้า</t>
  </si>
  <si>
    <t>98 ม.5 ต.ทุ่งกุลา</t>
  </si>
  <si>
    <t>ชัยยนต์  กลางสุพรรณ์</t>
  </si>
  <si>
    <t>17 ม.8 ต.บ่อพันขัน</t>
  </si>
  <si>
    <t>ประนม  จำปาคำ</t>
  </si>
  <si>
    <t>71 ม.9 ต.ทุ่งหลวง</t>
  </si>
  <si>
    <t>ทองคำ  หลาบคำ</t>
  </si>
  <si>
    <t>3 ม.9 ต.ทุ่งหลวง</t>
  </si>
  <si>
    <t>พรมมี  ประโยชน์ศิริ</t>
  </si>
  <si>
    <t>49 ม.9 ต.ทุ่งหลวง</t>
  </si>
  <si>
    <t>บุญค้ำ  อนารัตน์</t>
  </si>
  <si>
    <t>45 ม.9 ต.ทุ่งหลวง</t>
  </si>
  <si>
    <t>บัวไข  กลางคาน</t>
  </si>
  <si>
    <t>190 ม.2 ต.สระคู</t>
  </si>
  <si>
    <t>จันทร์ดี  ทวีพจน์ (ท.ป.)</t>
  </si>
  <si>
    <t>13 ม.5 ต.ยางคำ อ.โพนทราย จ.ร้อยเอ็ด</t>
  </si>
  <si>
    <t>รุน  คำโนนม่วง</t>
  </si>
  <si>
    <t>2 ม.9 ต.ห้วยหินลาด อ.สุวรรณภูมิ</t>
  </si>
  <si>
    <t>โฮม   ทวีพจน์      (ท.ป)</t>
  </si>
  <si>
    <t>49 ม.7 ต.ศรีสว่าง อ.โพนทราย จ.ร้อยเอ็ด</t>
  </si>
  <si>
    <t>ลำ  เชื้อบัณฑิต</t>
  </si>
  <si>
    <t>94 ม.5 ต.หนองบัวทอง อ.รัตนบุรี</t>
  </si>
  <si>
    <t>พยอม  เยาลักษณ์</t>
  </si>
  <si>
    <t>257 ม.5 ต.สระคู</t>
  </si>
  <si>
    <t>เลิง  สาคำไมย์</t>
  </si>
  <si>
    <t>65 ม.4 ต.โคกสว่าง อ.พนมไพร</t>
  </si>
  <si>
    <t>ยกเลิกซ้า ( 52)</t>
  </si>
  <si>
    <t>ยุพิน  สามคูเมือง</t>
  </si>
  <si>
    <t>54 ม.10 ต.กู่กาสิงห์ อ.เกษตรวิสัย</t>
  </si>
  <si>
    <t>สุขใจ  สนธิสระคู</t>
  </si>
  <si>
    <t>33 ม.9 ต.ทุ่งหลวง</t>
  </si>
  <si>
    <t>บุญเตียง  ศรีคลัง</t>
  </si>
  <si>
    <t>238 ม.13 ต.ดอกไม้</t>
  </si>
  <si>
    <t>อนงค์  แสงคุณ</t>
  </si>
  <si>
    <t>173 ม.5 ต.ดอกไม้</t>
  </si>
  <si>
    <t>บัวไข  จำปาคำ</t>
  </si>
  <si>
    <t>32 ม.9 ต.สิงห์โคก อ.เกษตรฯ</t>
  </si>
  <si>
    <t>ทองเลื่อน  สนธิสระคู</t>
  </si>
  <si>
    <t>332 ม.3 ต.สระคู</t>
  </si>
  <si>
    <t>สุชาติ  วรรณศิริ</t>
  </si>
  <si>
    <t>152 ม.5 ต.หินกอง</t>
  </si>
  <si>
    <t>ไพรวัลย์  ทีสระคู</t>
  </si>
  <si>
    <t>400 ม.3 ต.สระคู</t>
  </si>
  <si>
    <t>เที่ยง   ผลไม้</t>
  </si>
  <si>
    <t>248  ม.1 ต.โพธิ์กลาง</t>
  </si>
  <si>
    <t>อ.เมืองนครราชสีมา จ.นครราชสีมา</t>
  </si>
  <si>
    <t>ราตรี  สร้างพล</t>
  </si>
  <si>
    <t>43 ม.9 ต.ทุ่งหลวง</t>
  </si>
  <si>
    <t>ทองพูล  สร้างพล</t>
  </si>
  <si>
    <t>178 ม.3 ต.สระคู</t>
  </si>
  <si>
    <t>ล้อม  สีโท</t>
  </si>
  <si>
    <t>2 ม.1 ต.หนองบัวทอง อ.รัตนบุรี</t>
  </si>
  <si>
    <t>มลิวรรณ  แสนคำ</t>
  </si>
  <si>
    <t>30 ม.7 ต.สระคู</t>
  </si>
  <si>
    <t>บุบผา  มาตย์จันทร์)</t>
  </si>
  <si>
    <t>( 375 ม.3 ต.สระคู)</t>
  </si>
  <si>
    <t>น้อย  นีระพัด</t>
  </si>
  <si>
    <t>66 ม.9 ต.ทุ่งหลวง</t>
  </si>
  <si>
    <t>บุญมี  สามคูเมือง</t>
  </si>
  <si>
    <t>188/5 ม.17 ต.บ้านบัว</t>
  </si>
  <si>
    <t>อ.เมืองบุรีรัมย์ จ.บุรีรัมย์</t>
  </si>
  <si>
    <t>ปิ่น  ผาลี</t>
  </si>
  <si>
    <t>27 ม.10 ต.ช้างเผือก</t>
  </si>
  <si>
    <t>เจริญศักดิ์  ปรมัทธารกุล</t>
  </si>
  <si>
    <t>115 ม.2 ต.หินกอง</t>
  </si>
  <si>
    <t>ไหม  เชื้อสระคู</t>
  </si>
  <si>
    <t>186 ม.2 ต.หินกอง</t>
  </si>
  <si>
    <t>สวัสดิ์  มืดทัพไทย</t>
  </si>
  <si>
    <t>107  ม.3 ต.ช้างเผือก</t>
  </si>
  <si>
    <t>บัวรอง  วรรณวงษ์</t>
  </si>
  <si>
    <t>59 ม.4 ต.ช้างเผือก</t>
  </si>
  <si>
    <t>เกสร  พรมสอน</t>
  </si>
  <si>
    <t>75 ม.5 ต.บ่อพันขัน อ.สุวรรณภูมิ</t>
  </si>
  <si>
    <t>ภัทราภรณ์  วรรณโคตร</t>
  </si>
  <si>
    <t>65 ม.2 ต.หินกอง</t>
  </si>
  <si>
    <t>คาน  จำปางาม</t>
  </si>
  <si>
    <t>188 ม.5 ต.ทุ่งกุลา อ.สุวรรณฯ</t>
  </si>
  <si>
    <t>พัชริน  จำปางาม</t>
  </si>
  <si>
    <t>กุลวดี  ทัตสอย</t>
  </si>
  <si>
    <t>117 ม.4 ต.หินกอง</t>
  </si>
  <si>
    <t>สุรพล  ชวนคิด</t>
  </si>
  <si>
    <t>39 ม.4 ต.หินกอง</t>
  </si>
  <si>
    <t>โรจณธร  ศรีรักษา</t>
  </si>
  <si>
    <t>87 ม.7 ต.โพธิ์ชัย อ.พนมไพร</t>
  </si>
  <si>
    <t>ยกเลิก ซ้ำ 189</t>
  </si>
  <si>
    <t>สุดสาคร  วะหาโร</t>
  </si>
  <si>
    <t xml:space="preserve">508/3 ม.10 ต.โคกกรวด  </t>
  </si>
  <si>
    <t>อ.เมือง จ.นครราชสีมา</t>
  </si>
  <si>
    <t>เทพ  มัติยภักดิ์</t>
  </si>
  <si>
    <t xml:space="preserve">130 ม.3 ต.ทุ่งหลวง </t>
  </si>
  <si>
    <t>ยกเลิกอยู่เขต ต.เกษตรฯ</t>
  </si>
  <si>
    <t>332 ม.1 ต.กู่กาสิงห์</t>
  </si>
  <si>
    <t>นารี  ไชยอินทร์</t>
  </si>
  <si>
    <t>18 ม.8 ต.ทุ่งหลวง</t>
  </si>
  <si>
    <t>เจ</t>
  </si>
  <si>
    <t>วิรัต  งามเสมอ</t>
  </si>
  <si>
    <t>97 ม.3 ต.โพนครก อ.ท่าตูม</t>
  </si>
  <si>
    <t>วาสนา  แสงเสนา</t>
  </si>
  <si>
    <t>83 ม.9 ต.ดูกอึ่ง อ.หนองฮี</t>
  </si>
  <si>
    <t>ประเสริฐ  ราวินิจ</t>
  </si>
  <si>
    <t>34 ม.8 ต.โคกสว่าง อ.พนมไพร</t>
  </si>
  <si>
    <t>อติพร  สนธิสระคู</t>
  </si>
  <si>
    <t>183 ม.3 ต.สระคู</t>
  </si>
  <si>
    <t>สมหมาย  จันทร์โสภา</t>
  </si>
  <si>
    <t>30 ม.8 ต.ผือฮี อ.มหาชนะชัย</t>
  </si>
  <si>
    <t>วริมน  วงศ์จำปา</t>
  </si>
  <si>
    <t>หนูจันทร์  วงศ์ขมิ้น</t>
  </si>
  <si>
    <t>40 ม.2 ต.หินกอง</t>
  </si>
  <si>
    <t>ใบศรี  พลทม</t>
  </si>
  <si>
    <t>97 ม.9 ต.ทุ่งหลวง</t>
  </si>
  <si>
    <t>จตุพร  วงศ์จำปา</t>
  </si>
  <si>
    <t>วารุณี  ประสมคำ</t>
  </si>
  <si>
    <t>63 ม.9 ต.ทุ่งหลวง</t>
  </si>
  <si>
    <t>อารียา  ยมรัตน์</t>
  </si>
  <si>
    <t>หวี  คิมหันตา</t>
  </si>
  <si>
    <t>109 ม.5 ต.คำไฮ อ.พนมไพร</t>
  </si>
  <si>
    <t>ทวี  ศรีสุดชา</t>
  </si>
  <si>
    <t>40 ม.7 ต.วารีสวัสดิ์ อ.พนมไพร</t>
  </si>
  <si>
    <t>พูน  ศรเจริญ</t>
  </si>
  <si>
    <t>22 ม.1 ต.หนองบัวทอง  อ.รัตนบุรี</t>
  </si>
  <si>
    <t>ยกเลิกอยู่เขต ต.สระคู</t>
  </si>
  <si>
    <t>สุพรรณี  ศรี่ชาเนตร</t>
  </si>
  <si>
    <t>123 ม.5ต.โคกสว่าง อ.พนมไพร</t>
  </si>
  <si>
    <t>นคร  ศรีชาเนตร</t>
  </si>
  <si>
    <t>107/78 ม.10 ต.บางกร่าง</t>
  </si>
  <si>
    <t>อ.เมืองนนทบุรี จ.นนทบุรี</t>
  </si>
  <si>
    <t>มะลิวรรณ  สร้อยสองชั้น</t>
  </si>
  <si>
    <t>22 ม.7 ต.วารีสวัสดิ์ อ.พนมไพร</t>
  </si>
  <si>
    <t>มณีรัตน์  ผังคี</t>
  </si>
  <si>
    <t>ทองมา  กันลา</t>
  </si>
  <si>
    <t xml:space="preserve">291 ม.1 ต.ทุ่งศรีเมือง </t>
  </si>
  <si>
    <t>ทิฆัมพร  หันตุลา</t>
  </si>
  <si>
    <t>75 ม.9 ต.รอบเมือง อ.เมือง</t>
  </si>
  <si>
    <t>(นา</t>
  </si>
  <si>
    <t>ยเรียบ  ถิ่นทัพไทย)</t>
  </si>
  <si>
    <t>สันติ  พันธุชา</t>
  </si>
  <si>
    <t>62 ม.9 ต.ทุ่งหลวง</t>
  </si>
  <si>
    <t>สมสิล   พันธุชา</t>
  </si>
  <si>
    <t>นันทพร  พลทม</t>
  </si>
  <si>
    <t>พระ</t>
  </si>
  <si>
    <t>ปฐมพงศ์  บุญชูศรี</t>
  </si>
  <si>
    <t xml:space="preserve">85 ม.4 ต.รอบเมือง  </t>
  </si>
  <si>
    <t>พัสดา  สาระคำ</t>
  </si>
  <si>
    <t>4 ม.9 ต.ทุ่งหลวง</t>
  </si>
  <si>
    <t>เพิ่มพูล  โพนทอง</t>
  </si>
  <si>
    <t>162 ม.14 ต.หินกอง</t>
  </si>
  <si>
    <t>สมบูรณ์  ชวนละคร</t>
  </si>
  <si>
    <t>67 ม.14 ต.หินกอง</t>
  </si>
  <si>
    <t>ยุภา  หงษ์ทอง</t>
  </si>
  <si>
    <t>30 ม.9 ต.ทุ่งหลวง</t>
  </si>
  <si>
    <t>รัตนา  เอี่ยมสะอาด</t>
  </si>
  <si>
    <t xml:space="preserve">196 ม.9 ต.กู่กาสิงห์ </t>
  </si>
  <si>
    <t>ทองเลื่อน  สิทธิศรี</t>
  </si>
  <si>
    <t>อาภรณ์  ทีสระคู</t>
  </si>
  <si>
    <t>139 ม.2 ต.หินกอง</t>
  </si>
  <si>
    <t xml:space="preserve">ส.ป.ก </t>
  </si>
  <si>
    <t>อ.มหาชนะชัย จ.ยโสธร</t>
  </si>
  <si>
    <t>ทองดี  ไชยโสนา</t>
  </si>
  <si>
    <t>92/5 ม.12 ต.หนองปรือ</t>
  </si>
  <si>
    <t>อ.บางละมุง จ.ชลบุรี</t>
  </si>
  <si>
    <t>สุภาพรรณ  เพิ่มพูน</t>
  </si>
  <si>
    <t>99/104 ม.2 ต.ไทรบ้า</t>
  </si>
  <si>
    <t>ทองมี  ประมูลจะโก</t>
  </si>
  <si>
    <t>90 ม.1 ต.โนนสง่า</t>
  </si>
  <si>
    <t>อ.ปทุมรัตต์ จ.ร้อยเอ็ด</t>
  </si>
  <si>
    <t>ทองยุ่น  รูปขำ</t>
  </si>
  <si>
    <t>77 ม.5 ต.สามขา อ.โพนทราย</t>
  </si>
  <si>
    <t>ประณี  อ่อนสิลา</t>
  </si>
  <si>
    <t xml:space="preserve">24 ม.1 ต.โนนสง่า </t>
  </si>
  <si>
    <t>สำลี  ศรีชาเนตร</t>
  </si>
  <si>
    <t>22 ม.7 ต.วารีสวัสดิ์</t>
  </si>
  <si>
    <t>อ.พนมไพร จ.ร้อยเอ็ด</t>
  </si>
  <si>
    <t>สิงห์  ทิวาพัฒน์</t>
  </si>
  <si>
    <t>37/32 ซ.รังสิต-นครนายก 24 ซ.1</t>
  </si>
  <si>
    <t>ต.ประชาธิปัตย์ อ.ธัญบุรี จ.ปทุมธานี</t>
  </si>
  <si>
    <t>สมศรี  สมนึก</t>
  </si>
  <si>
    <t xml:space="preserve">62 ม.4 ต.หัวช้าง </t>
  </si>
  <si>
    <t>บุญเยี่ยม  พลสระคู</t>
  </si>
  <si>
    <t>169 ม.2 ต.หินกอง</t>
  </si>
  <si>
    <t>วณิชชา  สุพรรณธาดา</t>
  </si>
  <si>
    <t>32/54 ม.19 ต.บางหญ้าแพรก</t>
  </si>
  <si>
    <t>อ.พระประแดง จ.สมุทรปราการ</t>
  </si>
  <si>
    <t>ศิริ  วรรณพฤกษณ์</t>
  </si>
  <si>
    <t>204 ม.2 ต.หินกอง</t>
  </si>
  <si>
    <t>อุทัย  ชาวสนาม</t>
  </si>
  <si>
    <t>316 ม.1 ต.สระคู</t>
  </si>
  <si>
    <t>วิสิทธิ์   เชื้อสระคู</t>
  </si>
  <si>
    <t>631 ซ.จรัญสนิทวงศ์ 83</t>
  </si>
  <si>
    <t>แขวงบางอ้อ เขตบางอ้อ กทม.</t>
  </si>
  <si>
    <t>อรพิน  มาตรสมโรง</t>
  </si>
  <si>
    <t>เมือง  เจิรญศรี</t>
  </si>
  <si>
    <t>244 ม.3 ต.สระคู</t>
  </si>
  <si>
    <t>สุวรรณศา  ธุระพันธ์</t>
  </si>
  <si>
    <t>นพวรรณ์  พรรณจิตต์</t>
  </si>
  <si>
    <t>79 ม.9 ต. กกกุ้ง อ.เมืองสรวง</t>
  </si>
  <si>
    <t>อนงลักษณ์  สายสอาด</t>
  </si>
  <si>
    <t>70 ม. 9 ต.ทุ่งหลวง</t>
  </si>
  <si>
    <t>ทุมมี   ศรีชาเนตร</t>
  </si>
  <si>
    <t xml:space="preserve">ซ.วัดประบือธรรม </t>
  </si>
  <si>
    <t>ส่ง 107 ม.16 ต.สระคู</t>
  </si>
  <si>
    <t>แขวงถนนนครไชยศรี เขตดุสิต   กทม.</t>
  </si>
  <si>
    <t>นัชณภักษ์   พงษ์จันโอ</t>
  </si>
  <si>
    <t xml:space="preserve">19/83 ถ.ปทุมกรุงเทพ </t>
  </si>
  <si>
    <t xml:space="preserve"> ต.บางปรอก อ.เมืองปทุมานี จ.ปทุมธานี</t>
  </si>
  <si>
    <t>ปณิตา   ขันทะรี</t>
  </si>
  <si>
    <t>107  ม.16 ต.สระคู อ.สุวรรณฯ</t>
  </si>
  <si>
    <t>พรรณี   สมภูงา</t>
  </si>
  <si>
    <t>76 ม. 2 ต.หินกอง</t>
  </si>
  <si>
    <t>ธัวชชัย  นาคเครือ</t>
  </si>
  <si>
    <t>70 ม.9 ต.ทุ่งหลวง</t>
  </si>
  <si>
    <t>อุดร   ร่มโพธิ์ทอง</t>
  </si>
  <si>
    <t>204ม.12 ต.ดอกไม้</t>
  </si>
  <si>
    <t>อรรถพร  วงค์อามาตย์</t>
  </si>
  <si>
    <t>130ม.12 ต.ดอกไม้</t>
  </si>
  <si>
    <t>เพชรา  มะลิมาตย์</t>
  </si>
  <si>
    <t>169 ม.5 ต.ดงแดง อ.จตุรพักตรพิมาน</t>
  </si>
  <si>
    <t>พรอุษา  พรมเสนา</t>
  </si>
  <si>
    <t>41 ม.4  ต.ช้างเผือก อ.สุวรรณภูมิ</t>
  </si>
  <si>
    <t>ทอง   ภาษิตร</t>
  </si>
  <si>
    <t>สุรินทร์  คุณสุข</t>
  </si>
  <si>
    <t>118 ม.1 ต.ทุ่งกุลา อ.สุวรรณภูมิ</t>
  </si>
  <si>
    <t>ม.14</t>
  </si>
  <si>
    <t>สมยงค์  แสนแก้ว</t>
  </si>
  <si>
    <t>102 ม.1 ต.ทุ่งกุลา  อ.สุวรรณภูมิ</t>
  </si>
  <si>
    <t>สมบูรณ์  บุญมี</t>
  </si>
  <si>
    <t>81 ม.14 ต.ทุ่งหลวง</t>
  </si>
  <si>
    <t>หอมหวล  ขาวงาม</t>
  </si>
  <si>
    <t>36 ม.1 ต.ทุ่งกุลา อ.สุวรรณภูมิ</t>
  </si>
  <si>
    <t>สุภาพ  อิมบุตร</t>
  </si>
  <si>
    <t>1 ม.14 ต.ทุ่งหลวง</t>
  </si>
  <si>
    <t>อม  เพิ่มผล</t>
  </si>
  <si>
    <t>158 ม.4 ต.ทุ่งกุลา อ.สุวรรณภูมิ</t>
  </si>
  <si>
    <t>บุญเลือน  นวลดี</t>
  </si>
  <si>
    <t>96 ม.14 ต.ทุ่งหลวง</t>
  </si>
  <si>
    <t>อาภรณ์  บุญมี</t>
  </si>
  <si>
    <t>149 ม.1  ต.ทุ่งหลวง</t>
  </si>
  <si>
    <t>ยุภา  พรมเทพ</t>
  </si>
  <si>
    <t>31 ม.1 ต.ทุ่งกุลา อ.สุวรรณภูมิ</t>
  </si>
  <si>
    <t>สุรินทร์  สิมมา</t>
  </si>
  <si>
    <t>56 ม.1 ต.ทุ่งกุลา อ.สุวรรณภูมิ</t>
  </si>
  <si>
    <t>สุพรรณ  บุญมี</t>
  </si>
  <si>
    <t>11 ม.1 ต.ทุ่งกุลา อ.สุวรรณภูมิ</t>
  </si>
  <si>
    <t>ถวิล  บุญมี</t>
  </si>
  <si>
    <t>63 ม.1 ต.ทุ่งกลา อ.สุวรรณภูมิ</t>
  </si>
  <si>
    <t>สมนึก  ภูสองชั้น</t>
  </si>
  <si>
    <t>104 ม.1 ต.ทุ่งกลา อ.สุวรรณภูมิ</t>
  </si>
  <si>
    <t>ถวิล  สายเขียว</t>
  </si>
  <si>
    <t xml:space="preserve">18 ม.1 ต.ทุ่งกุลา อ.สุวรรณภูมิ </t>
  </si>
  <si>
    <t>บัวผัน  ปนะฐี</t>
  </si>
  <si>
    <t>84 ม.2  ต.ทุ่งกุลา อ.สุวรรณภูมิ</t>
  </si>
  <si>
    <t>80 ม.9 ต.โพนครก  อ.ท่าตูม</t>
  </si>
  <si>
    <t>เสมียน  สิมมา</t>
  </si>
  <si>
    <t>3 ม.1 ต.ทุ่งกุลา อ.สุวรรณภูมิ</t>
  </si>
  <si>
    <t>สุพรรณี  พุฒภูงา</t>
  </si>
  <si>
    <t>20 ม.1 ต.ทุ่งกุลา อ.สุวรรณภูมิ</t>
  </si>
  <si>
    <t>สมพงค์  สิมมา</t>
  </si>
  <si>
    <t>172 ม.1 ต.ทุ่งกุลา อ.สุวรรณฯ</t>
  </si>
  <si>
    <t>สำเรียน  บุญมี</t>
  </si>
  <si>
    <t>131 ม.14 ต.ทุ่งหลวง</t>
  </si>
  <si>
    <t>สมพร  สิมมา</t>
  </si>
  <si>
    <t>25 ม.1 ต.ทุ่งกุลา อ.สุวรรณภูมิ</t>
  </si>
  <si>
    <t>ไพสุดา   พรมเทพ</t>
  </si>
  <si>
    <t>113 ม.14 ต.ทุ่งหลวง</t>
  </si>
  <si>
    <t>เฟือง  อระงาม</t>
  </si>
  <si>
    <t>162 ม.1 ต.ทุ่งกุลา อ.สุวรรณภูมิ</t>
  </si>
  <si>
    <t>ทองพวน  คำสวัสดิ์</t>
  </si>
  <si>
    <t>130 ม.1 ต.ทุ่งกุลา</t>
  </si>
  <si>
    <t>ศรัญญา  เชิงโกรย</t>
  </si>
  <si>
    <t>98 ม.14 ต.ทุ่งหลวง</t>
  </si>
  <si>
    <t>จำเนียร  สุดสกุล</t>
  </si>
  <si>
    <t>60 ม.1 ต.ทุ่งกุลา อ.สุวรรณภูมิ</t>
  </si>
  <si>
    <t>สมยศ  สุขสุวรรณ</t>
  </si>
  <si>
    <t>69 ม.1 ต.ทุ่งกุลา อ.สุวรรณภูมิ</t>
  </si>
  <si>
    <t>บิน  สิมมา</t>
  </si>
  <si>
    <t>42 ม.5 ต.โพนครก อ.ท่าตูม</t>
  </si>
  <si>
    <t>วิมนต์  เสาร์ทอง</t>
  </si>
  <si>
    <t>68 ม.14 ต.ทุ่งหลวง</t>
  </si>
  <si>
    <t>กฤษณะ  พรมเทพ</t>
  </si>
  <si>
    <t>47 ม.1 ต.ทุ่งกุลา อ.สุวรรณภูมิ</t>
  </si>
  <si>
    <t>สายชล  จันทร์หยวก</t>
  </si>
  <si>
    <t>166 ม.1 ต.ทุ่งกุลา อ.สุวรรณภูมิ</t>
  </si>
  <si>
    <t>สมใจ  แกมแก้ว</t>
  </si>
  <si>
    <t>73 ม.1 ต.ทุ่งกุลา อ.สุวรรณภูมิ</t>
  </si>
  <si>
    <t>สำราญ  กรวยดี</t>
  </si>
  <si>
    <t>24 ม.14 ต.ทุ่งหลวง</t>
  </si>
  <si>
    <t>ราตรี  ยมรัตน์</t>
  </si>
  <si>
    <t>64 ม.1 ต.ทุ่งกุลา  อ.สุวรรณภูมิ</t>
  </si>
  <si>
    <t>หนิด  เสาร์แก้ว</t>
  </si>
  <si>
    <t>37 ม.1 ต.ทุ่งกุลา อ.สุวรรณภูมิ</t>
  </si>
  <si>
    <t>ยอน  สายเขียว</t>
  </si>
  <si>
    <t>144 ม.1 ต.ทุ่งกุลา อ.สุวรรณภูมิ</t>
  </si>
  <si>
    <t>ละออง  พุฒภูงา</t>
  </si>
  <si>
    <t>67 ม.1 ต.ทุ่งกุลา อ.สุวรรณภูมิ</t>
  </si>
  <si>
    <t>จันทร์ทอง  วิเศษวงษา</t>
  </si>
  <si>
    <t>51 ม.1 ต.ทุ่งกุลา อ.สุวรรณภูมิ</t>
  </si>
  <si>
    <t>ถนอม  จันทร์หยวก</t>
  </si>
  <si>
    <t>89 ม.1 ต.ทุ่งกุลา อ.สุวรรณภูมิ</t>
  </si>
  <si>
    <t>นัด  ภูสองชั้น</t>
  </si>
  <si>
    <t>124 ม.1 ต.ทุ่งกุลา อ.สุวรรณภูมิ</t>
  </si>
  <si>
    <t>พนงค์  พรหมบุตร</t>
  </si>
  <si>
    <t>140 ม.1 ต.ทุ่งกุลา อ.สุวรรณภูมิ</t>
  </si>
  <si>
    <t>ยิน  พรมเทพ</t>
  </si>
  <si>
    <t>86 ม.1 ต.ทุ่งหลวง</t>
  </si>
  <si>
    <t>ปัญญา  อุทธารัมย์</t>
  </si>
  <si>
    <t>103 ม.1 ต.ทุ่งกุลา อ.สุวรรณภูมิ</t>
  </si>
  <si>
    <t>สมพร  ขาวงาม</t>
  </si>
  <si>
    <t>123 ม.1 ต.ทุ่งกุลา อ.สุวรรณภูมิ</t>
  </si>
  <si>
    <t>สุรัตน์  จันทร์หยวก</t>
  </si>
  <si>
    <t>91 ม.14 ต.ทุ่งหลวง</t>
  </si>
  <si>
    <t>เอม  แกมแก้ว</t>
  </si>
  <si>
    <t>120 ม.1 ต.ทุ่งกุลา อ.สุวรรณภูมิ</t>
  </si>
  <si>
    <t>อัมพร  เสาร์ทอง</t>
  </si>
  <si>
    <t>88 ม.14 ต.ทุ่งหลวง</t>
  </si>
  <si>
    <t>ฉัตรมงคล  ศรีเทพ</t>
  </si>
  <si>
    <t>57 ม.1 ต.ทุ่งกุลา อ.สุวรรณภูมิ</t>
  </si>
  <si>
    <t>พัน  วันละ</t>
  </si>
  <si>
    <t>47 ม.2 ต.ทุ่งหลวง</t>
  </si>
  <si>
    <t>เอน  สิมมา</t>
  </si>
  <si>
    <t>148 ม.1 ต.ทุ่งกุลา อ.สุวรรณภูมิ</t>
  </si>
  <si>
    <t>สุวิทย์  สุขสุวรรณ</t>
  </si>
  <si>
    <t>43 ม.1 ต.ทุ่งกุลา อ.สุวรรณภูมิ</t>
  </si>
  <si>
    <t>ประมวล  ไวศิษฎ์สกุล</t>
  </si>
  <si>
    <t>107 ม.1 ต.ทุ่งกุลา อ.สุวรรณภูมิ</t>
  </si>
  <si>
    <t>ไสว  ดอกพุด</t>
  </si>
  <si>
    <t>131 ม.1 ต.ทุ่งกุลาอ.สุวรรณภูมิ</t>
  </si>
  <si>
    <t>ย้อย   รักพวก</t>
  </si>
  <si>
    <t>59 ม.1 ต.ทุ่งกุลา อ.สุวรรณภูมิ</t>
  </si>
  <si>
    <t>เสมียน ดีทรัพย์</t>
  </si>
  <si>
    <t>156 ม.14 ต.ทุ่งหลวง</t>
  </si>
  <si>
    <t>วิมล   ดีทรัพย์</t>
  </si>
  <si>
    <t>น.ส.3</t>
  </si>
  <si>
    <t>แว้น  สุขแสง</t>
  </si>
  <si>
    <t>9 ม.4 ต.โพนครก อ.ท่าตูม</t>
  </si>
  <si>
    <t>สงวน  ภูสองชั้น</t>
  </si>
  <si>
    <t>136 ม.1 ต.ทุ่งกุลา อ.สุวรรณภูมิ</t>
  </si>
  <si>
    <t>ยศ  บุญล้อม</t>
  </si>
  <si>
    <t>78 ม.14 ต.ทุ่งหลวง</t>
  </si>
  <si>
    <t>ทองใบ  สายเขียว</t>
  </si>
  <si>
    <t>105 ม.1 ต.ทุ่งกุลา อ.สุวรรณภูมิ</t>
  </si>
  <si>
    <t>บำเพ็ญ  สุระสังข์</t>
  </si>
  <si>
    <t>95 ม.1 ต.ทุ่งกุลา อ.สุวรรณภูมิ</t>
  </si>
  <si>
    <t>แปลง  แหลมทอง</t>
  </si>
  <si>
    <t>61ม.1 ต.ทุ่งกุลา อ.สุวรรณภูมิ</t>
  </si>
  <si>
    <t>สมนึก  พิศเพ็ง</t>
  </si>
  <si>
    <t>74 ม.1 ต.ทุ่งกุลา อ.สุวรรณภูมิ</t>
  </si>
  <si>
    <t>ลำดวน  สุระสังข์</t>
  </si>
  <si>
    <t>86 ม.1 ต.ทุ่งกุลา อ.สุวรรณภูมิ</t>
  </si>
  <si>
    <t>สมนึก  ยางหงษ์</t>
  </si>
  <si>
    <t>8/1 ม.5 ต.โพนครก อ.ท่าตูม</t>
  </si>
  <si>
    <t>คำปิน  ยางหงษ์</t>
  </si>
  <si>
    <t>51 ม.14 ต.โพนครก อ.ท่าตูม</t>
  </si>
  <si>
    <t>นน  สุขแสง</t>
  </si>
  <si>
    <t>166 ม.4 ต.โพนครก อ.ท่าตูม</t>
  </si>
  <si>
    <t>สิรินทร์  สุระสังข์</t>
  </si>
  <si>
    <t>13 ม.1 ต.ทุ่งกุลา อ.สุวรรณภูมิ</t>
  </si>
  <si>
    <t>วร  สุขสุวรรณ</t>
  </si>
  <si>
    <t>74 ม.14 ต.ทุ่งหลวง</t>
  </si>
  <si>
    <t>เท็ก  บุญมี</t>
  </si>
  <si>
    <t>44 ม.8 ต.โพนครก อ.ท่าตูม</t>
  </si>
  <si>
    <t>สำรวน  สิงคเสลิตร</t>
  </si>
  <si>
    <t>23 ม.1 ต.ทุ่งกุลา อ.สุวรรณภูมิ</t>
  </si>
  <si>
    <t>สวน  บุญมี</t>
  </si>
  <si>
    <t>87 ม.14 ต.ทุ่งหลวง</t>
  </si>
  <si>
    <t>วิลัย  ละครแพง</t>
  </si>
  <si>
    <t>77 ม.1 ต.ทุ่งกุลา อ.สุวรรณภูมิ</t>
  </si>
  <si>
    <t>แอม  แก้วกาญจน์</t>
  </si>
  <si>
    <t>42 ม.1 ต.ทุ่งกุลา อ.สุวรรณภูมิ</t>
  </si>
  <si>
    <t>32</t>
  </si>
  <si>
    <t>กรชนก  เสาร์ทอง</t>
  </si>
  <si>
    <t>151 ม.1 ต.ทุ่งกุลา</t>
  </si>
  <si>
    <t>สุริชัย  สุระสังข์</t>
  </si>
  <si>
    <t>90 ม.1 ต.ทุ่งกุลา  อ.สุวรรณภูมิ</t>
  </si>
  <si>
    <t>เดือน  สุระสังข์</t>
  </si>
  <si>
    <t>138 ม.1 ต.ทุ่งกุลา อ.สุวรรณภูมิ</t>
  </si>
  <si>
    <t>วรเวช  พุฒภูงา</t>
  </si>
  <si>
    <t>126 ม.14 ต.ทุ่งหลวง</t>
  </si>
  <si>
    <t>สนอง  แบงกระโทก</t>
  </si>
  <si>
    <t>89 ม.14 ต.ทุ่งหลวง</t>
  </si>
  <si>
    <t>ทำนอง  เดชกุญชร</t>
  </si>
  <si>
    <t>119 ม.1 ต.ทุ่งกุลา อ.สุวรรณภูมิ</t>
  </si>
  <si>
    <t>พลอย  สุขใส</t>
  </si>
  <si>
    <t>70 ม.1 ต.ทุ่งกุลา อ.สุวรรณภูมิ</t>
  </si>
  <si>
    <t>อ๊อด  ปรักเจริญ</t>
  </si>
  <si>
    <t>91 ม.1 ต.ทุ่งกุลา อ.สุวรรณภูมิ</t>
  </si>
  <si>
    <t>คำภา  สิงคเสลิตร</t>
  </si>
  <si>
    <t>153 ม.1 ต.ทุ่งกุลา อ.สุวรรณภูมิ</t>
  </si>
  <si>
    <t>คำพันธ์  ศรีสัจจา</t>
  </si>
  <si>
    <t>19 ม.1 ต.ทุ่งกุลา อ.สุวรรณภูมิ</t>
  </si>
  <si>
    <t>เดือน  ทวีนันท์</t>
  </si>
  <si>
    <t>116/2 ม.5 ต.โพนครก อ.ท่าตูม</t>
  </si>
  <si>
    <t>สุวรรณ์  ปาสา</t>
  </si>
  <si>
    <t>95 ม.14 ต.ทุ่งหลวง</t>
  </si>
  <si>
    <t>โสภณ  สุขสุวรรณ์</t>
  </si>
  <si>
    <t>135 ม.1 ต.ทุ่งกุลา อ.สุวรรณภูมิ</t>
  </si>
  <si>
    <t>ยันต์  กาษร</t>
  </si>
  <si>
    <t>132 ม.1 ต.ทุ่งกุลา</t>
  </si>
  <si>
    <t>อุดม  ยางหงษ์</t>
  </si>
  <si>
    <t>8 ม.16 ต.โพนครก อ.ท่าตูม</t>
  </si>
  <si>
    <t>บุญเมือง  จันทร์หยวก</t>
  </si>
  <si>
    <t>14 ม.1 ต.ทุ่งกุลา อ.สุวรรณภูมิ</t>
  </si>
  <si>
    <t>สว่าง  ดอกพุด</t>
  </si>
  <si>
    <t>110 ม.1 ต.ทุ่งกุลา  อ.สุวรรณภูมิ</t>
  </si>
  <si>
    <t>สมคิด  พรมเทพ</t>
  </si>
  <si>
    <t>164 ม.1 ต.ทุ่งกุลา อ.สุวรรณภูมิ</t>
  </si>
  <si>
    <t>พร  สุขสุวรรณ</t>
  </si>
  <si>
    <t>48 ม.9 ต.ทุ่งกุลา อ.สุวรรณภูมิ</t>
  </si>
  <si>
    <t>สมร  ทวีนนท์</t>
  </si>
  <si>
    <t>5 ม.1 ต.ทุ่งกุลา อ.สุวรรณภูมิ</t>
  </si>
  <si>
    <t>สด  สุขสุวรรณ</t>
  </si>
  <si>
    <t>101 ม.1 ต.ทุ่งกุลา อ.สุวรรณภูมิ</t>
  </si>
  <si>
    <t>ประกอบ  พรมเทพ</t>
  </si>
  <si>
    <t>24 ม.1 ต.ทุ่งกุลา อ.สุวรรณภูมิ</t>
  </si>
  <si>
    <t>จอมใจ    บุญมี</t>
  </si>
  <si>
    <t>94 ม.1 ต.ทุ่งกุลา อ.สุวรรณภูมิ</t>
  </si>
  <si>
    <t>ชวน  ยุงต้น</t>
  </si>
  <si>
    <t>11 ม.14 ต.ทุ่งหลวง</t>
  </si>
  <si>
    <t>บุญถึง  สุระสังข์</t>
  </si>
  <si>
    <t>109 ม.1 ต.ทุ่งกุลา อ.สุวรรณภูมิ</t>
  </si>
  <si>
    <t>สงวน  พิศเพ็ง</t>
  </si>
  <si>
    <t>92 ม.14 ต.ทุ่งหลวง</t>
  </si>
  <si>
    <t>ดวงฤดี  ดีทรัพย์</t>
  </si>
  <si>
    <t>155 ม.14 ต.ทุ่งหลวง</t>
  </si>
  <si>
    <t>แพง  ศรีทอง</t>
  </si>
  <si>
    <t>122 ม.1 ต.ทุ่งกุลา  อ.สุวรรณภูมิ</t>
  </si>
  <si>
    <t>แสวง  พุฒภูงา</t>
  </si>
  <si>
    <t>139 ม.1 ต.ทุ่งกุลา อ.สุวรรณภูมิ</t>
  </si>
  <si>
    <t>สุนทร  เสาร์ทอง</t>
  </si>
  <si>
    <t>35 ม.9 ต.ทุ่งกุลา อ.สุวรรณภูมิ</t>
  </si>
  <si>
    <t>บุญมา  พรมบุตร</t>
  </si>
  <si>
    <t>2 ม.1 ต.ทุ่งกุลา อ.สุวรรณภูมิ</t>
  </si>
  <si>
    <t>สมาน  พรมเทพ</t>
  </si>
  <si>
    <t>332 ม.14 ต.ทุ่งหลวง</t>
  </si>
  <si>
    <t>สมาน  ปาสา</t>
  </si>
  <si>
    <t>96 ม.1 ต.ทุ่งกุลา อ.สุวรรณภูมิ</t>
  </si>
  <si>
    <t>ปองมะณี  แสงพูล</t>
  </si>
  <si>
    <t>114 ม.4 ต.ทุ่งหลวง อ.สุวรรณภูมิ</t>
  </si>
  <si>
    <t>ยิน  ปรักเจริญ</t>
  </si>
  <si>
    <t>เรียม  แก่มแก้ว</t>
  </si>
  <si>
    <t>68 ม.1 ต.ทุ่งกุลา อ.สุวรรณภูมิ</t>
  </si>
  <si>
    <t>ชวน  คลองงาม</t>
  </si>
  <si>
    <t>10 ม.1 ต.ทุ่งกุลา อ.สุวรรณภูมิ</t>
  </si>
  <si>
    <t>ชอบ  บุญล้อม</t>
  </si>
  <si>
    <t>106 ม.1 ต.ทุ่งหลวง</t>
  </si>
  <si>
    <t>เชย  พิศโสระ</t>
  </si>
  <si>
    <t>98 ม.1 ต.ทุ่งกุลา อ.สุวรรณภูมิ</t>
  </si>
  <si>
    <t>อนุภาส  มังสระคู</t>
  </si>
  <si>
    <t>1 ม.1 ต.ทุ่งกุลา อ.สุวรรณภูมิ</t>
  </si>
  <si>
    <t>สังวาลย์  บุญมี</t>
  </si>
  <si>
    <t>72 ม.1 ต.ทุ่งกุลา อ.สุวรรณภูมิ</t>
  </si>
  <si>
    <t>ณิชชาภัทร  คลองงาม</t>
  </si>
  <si>
    <t>เตรียม  นนตะพันธ์</t>
  </si>
  <si>
    <t>38 ม.1 ต.ทุ่งกุลา อ.สุวรรณภูมิ</t>
  </si>
  <si>
    <t>ทองพูล  ปาโท</t>
  </si>
  <si>
    <t>27 ม.1 ต.ทุ่งกุลา  อ.สุวรรณภูมิ</t>
  </si>
  <si>
    <t>จันทร์ทิรา  เรือนไทย</t>
  </si>
  <si>
    <t>92 ม.1 ต.ทุ่งกุลา อ.สุวรรณภูมิ</t>
  </si>
  <si>
    <t>ควร  พรหมบุตร</t>
  </si>
  <si>
    <t>150 ม.1 ต.ทุ่งกุลา อ.สุวรรณภูมิ</t>
  </si>
  <si>
    <t>สมศรี  งามชื่น</t>
  </si>
  <si>
    <t>180 ม.1 ต.ทุ่งกุลา อ.สุวรรณภูมิ</t>
  </si>
  <si>
    <t>แคน  คลองงาม</t>
  </si>
  <si>
    <t xml:space="preserve">44 ม.6 ต.กุดขาคีม อ.รัตนบุรี  </t>
  </si>
  <si>
    <t>ยุภาพร  สุระสังข์</t>
  </si>
  <si>
    <t>48 ม.1 ต.ทุ่งกุลา อ.สุวรรณภูมิ</t>
  </si>
  <si>
    <t>ชาญ  สิมมา</t>
  </si>
  <si>
    <t>102 ม.14 ต.ทุ่งหลวง</t>
  </si>
  <si>
    <t>/</t>
  </si>
  <si>
    <t>หวล  จันทร์หยวก</t>
  </si>
  <si>
    <t>20 ม.14 ต.ทุ่งหลวง</t>
  </si>
  <si>
    <t>สุทิน  นาลสาหร่าย</t>
  </si>
  <si>
    <t>9 ม.11 ต.ทุ่งกุลา อ.สุวรรณภูมิ</t>
  </si>
  <si>
    <t>ทิพย์  นวลสาหร่าย</t>
  </si>
  <si>
    <t>9 ม.1 ต.ทุ่งกุลา อ.สุวรรณภูมิ</t>
  </si>
  <si>
    <t>พินิจ  พรหมบุตร</t>
  </si>
  <si>
    <t>127 ม.1 ต.ทุ่งกุลา อ.สุวรรณภูมิ</t>
  </si>
  <si>
    <t>อำคา  คูณศรี</t>
  </si>
  <si>
    <t>26 ม.11 ต.เด่นราษฎร์ อ.พนมไพร</t>
  </si>
  <si>
    <t>96 ม.2 ต.ทุ่งกุลา อ.สุวรรณภูมิ</t>
  </si>
  <si>
    <t>รัชดา  นวลสาหร่าย</t>
  </si>
  <si>
    <t>54 ม.1 ต.ทุ่งกุลา อ.สุวรรณภูมิ</t>
  </si>
  <si>
    <t>เปรื่อง  ศรีทอง</t>
  </si>
  <si>
    <t>84 ม.1 ต.ทุ่งกุลา อ.สุวรรณภูมิ</t>
  </si>
  <si>
    <t>อำพร  สิมมา</t>
  </si>
  <si>
    <t>121 ม.1 ต.ทุ่งกุลา อ.สุวรรณภูมิ</t>
  </si>
  <si>
    <t>สมพร  แหลมทอง</t>
  </si>
  <si>
    <t>158 ม.1 ต.ทุ่งกุลา อ.สุวรรณภูมิ</t>
  </si>
  <si>
    <t>อุทัย  เสาร์ทอง</t>
  </si>
  <si>
    <t>9/1 ม.6 ต.โพนครก อ.ท่าตูม</t>
  </si>
  <si>
    <t>บุญสม  บุญล้อม</t>
  </si>
  <si>
    <t>42 ม.8 ต.โพนครก อ.ท่าตูม</t>
  </si>
  <si>
    <t>จำลอง  ยะมะหาร</t>
  </si>
  <si>
    <t>40 ม.8  ต.โพนครก อ.ท่าตูม</t>
  </si>
  <si>
    <t>สมพร    สุขสวรรค์</t>
  </si>
  <si>
    <t>70 ม.8  ต.โพนครก อ.ท่าตูม</t>
  </si>
  <si>
    <t>ถาวร  สมบัติ</t>
  </si>
  <si>
    <t>141 ม.1 ต.ทุ่งกุลา อ.สุวรรณภูมิ</t>
  </si>
  <si>
    <t>ใหญ่  พรมบุตร</t>
  </si>
  <si>
    <t>97 ม.1 ต.ท่าตูม อ.ท่าตูม</t>
  </si>
  <si>
    <t>บุญรอด  เสาว์แก้ว</t>
  </si>
  <si>
    <t>38 ม.14 ต.โพนครก อ.ท่าตูม</t>
  </si>
  <si>
    <t>กรรณิกา  แจ่มจรัสกิจทวี</t>
  </si>
  <si>
    <t>26 ม.9 ต.ทุ่งกุลา อ.สุวรรณภูมิ</t>
  </si>
  <si>
    <t>ประกอบ  แพงภูงา</t>
  </si>
  <si>
    <t>7 ม.9 ต.ทุ่งกุลา อ.สุวรรณภูมิ</t>
  </si>
  <si>
    <t>บังอร  แกมแก้ว</t>
  </si>
  <si>
    <t>53 ม.9 ต.ทุ่งกุลา อ.สุวรรณภูมิ</t>
  </si>
  <si>
    <t>สุทธี  ฝางเสน</t>
  </si>
  <si>
    <t>169 ม.1 ต.สระคู</t>
  </si>
  <si>
    <t>26 ม.14 ต.ทุ่งหลวง</t>
  </si>
  <si>
    <t>ยกเลิกซ้ำ</t>
  </si>
  <si>
    <t>ยกเลิก(ซ้ำ)96,108</t>
  </si>
  <si>
    <t>ยน  ลาภจิต</t>
  </si>
  <si>
    <t>2 ม.9 ต.ทุ่งหลวง อ.สุวรรณภูมิ</t>
  </si>
  <si>
    <t>เยือน  เดชคุณงาม</t>
  </si>
  <si>
    <t>138 ม.2 ต.ทุ่งกุลา อ.สุวรรณภูมิ</t>
  </si>
  <si>
    <t>สุภาพ  สิมมา</t>
  </si>
  <si>
    <t>100 ม.1 ต.ทุ่งกุลา อ.สุวรรณภูมิ</t>
  </si>
  <si>
    <t>อำพันธ์  จันทร์หยวก</t>
  </si>
  <si>
    <t>88 ม.1 ต.ทุ่งกุลา อ.สุวรรณภูมิ</t>
  </si>
  <si>
    <t>อวยชัย  สุระสังข์</t>
  </si>
  <si>
    <t>125 ม.1 ต.ทุ่งกุลา อ.สุวรรณภูมิ</t>
  </si>
  <si>
    <t>วรรณา  สิมมา</t>
  </si>
  <si>
    <t>177 ม.1 ต.ทุ่งกุลา อ.สุวรรณฯ</t>
  </si>
  <si>
    <t>พัฒศล    แก้วกาญจน์</t>
  </si>
  <si>
    <t>170 ม.1 ต.ทุ่งกุลา อ.สุวรรณภูมิ</t>
  </si>
  <si>
    <t>สุนทร  เสาร์แก้ว</t>
  </si>
  <si>
    <t>37 ม.1 ต.ทุ่งกุลา อ.สุวรรณฯ</t>
  </si>
  <si>
    <t>บรรยงค์  เสาว์ทอง</t>
  </si>
  <si>
    <t>97 ม.1 ต.ทุ่งกุลา อ.สุวรรณภูมิ</t>
  </si>
  <si>
    <t>วิรัตน์  ภูสองชั้น</t>
  </si>
  <si>
    <t>128 ม.1 ต.ทุ่งกุลา อ.สุวรรณภูมิ</t>
  </si>
  <si>
    <t>สมชาย  สิมมา</t>
  </si>
  <si>
    <t>157 ม.1 ต.ทุ่งกุลา อ.สุวรรณฯ</t>
  </si>
  <si>
    <t>อ้อย  บุญมี</t>
  </si>
  <si>
    <t>181 ม.1 ต.ทุ่งกุลา อ.สุวรรณภูมิ</t>
  </si>
  <si>
    <t>อ้วน  สิมมา</t>
  </si>
  <si>
    <t>21 ม.1 ต.ทุ่งกุลา อ.สุวรรณภูมิ</t>
  </si>
  <si>
    <t>จันทร์  กาษร</t>
  </si>
  <si>
    <t>133 ม.1 ต.ทุ่งกุลา อ.สุวรรณภูมิ</t>
  </si>
  <si>
    <t>สุพิน  นวลสาหร่าย</t>
  </si>
  <si>
    <t>27 ม.1 ต.ทุ่งหลวง</t>
  </si>
  <si>
    <t>41 ม.10 ต.ท่าตูม อ.ท่าตูม</t>
  </si>
  <si>
    <t>สมุห์   พรมเทพ</t>
  </si>
  <si>
    <t>119 ม.14 ต.ทุ่งหลวง</t>
  </si>
  <si>
    <t>พชรพรรณ  พรมเทพ</t>
  </si>
  <si>
    <t>86 ม.14 ต.ทุ่งหลวง</t>
  </si>
  <si>
    <t>ยิด  จันทร์หยวก</t>
  </si>
  <si>
    <t>82 ม.1 ต.ทุ่งกุลา อ.สุวรรณภูมิ</t>
  </si>
  <si>
    <t>ดาวเรือง  ดอกพุด</t>
  </si>
  <si>
    <t>88 ม.9 ต.ทุ่งกุลา อ.สุวรรณฯ</t>
  </si>
  <si>
    <t>ชอดบ  ดอกพุด)</t>
  </si>
  <si>
    <t>สุพัตรา  ศีทอง</t>
  </si>
  <si>
    <t>52 ม.14 ต.โพนครก อ.ท่าตูม</t>
  </si>
  <si>
    <t>นารี  ลาน้ำเที่ยง</t>
  </si>
  <si>
    <t>163 ม.1 ต.ทุ่งกุลา อ.สุวรรณฯ</t>
  </si>
  <si>
    <t>นุชจรีย์  ปาโท</t>
  </si>
  <si>
    <t>186 ม.1 ต.ทุ่งกุลา อ.สุวรรณภูมิ</t>
  </si>
  <si>
    <t>สุริยนต์  ยุงต้น</t>
  </si>
  <si>
    <t>10 ม.14 ต.ทุ่งหลวง</t>
  </si>
  <si>
    <t>ทองสี  ยุงต้น</t>
  </si>
  <si>
    <t>15 ม.14 ต.ทุ่งหลวง</t>
  </si>
  <si>
    <t>ไชยสิทธิ์  สุขสุวรรณ</t>
  </si>
  <si>
    <t>ณศักต์   สุขสุวรรณ</t>
  </si>
  <si>
    <t>ปิน  ยุงต้น</t>
  </si>
  <si>
    <t>75 ม.14 ต.ทุ่งหลวง</t>
  </si>
  <si>
    <t>อมรรัตน์  พรมเทพ</t>
  </si>
  <si>
    <t>14 ม.14 ต.ทุ่งหลวง</t>
  </si>
  <si>
    <t>ทองคำ  สิมมา</t>
  </si>
  <si>
    <t>59 ม.14 ต.ทุ่งคอก อ.สองพี่น้อง</t>
  </si>
  <si>
    <t>จ.สุพรรณบุรี</t>
  </si>
  <si>
    <t>กิตการ  ธีรปรีชาชัย</t>
  </si>
  <si>
    <t>51/49 ม.4 ค.คลองสาม</t>
  </si>
  <si>
    <t>อำไพ  พรมบุตร</t>
  </si>
  <si>
    <t>81 ม.2 ต.ทุ่งกุลา  อ.สุวรรณภูมิ</t>
  </si>
  <si>
    <t>สมอน  ภูสองชั้น</t>
  </si>
  <si>
    <t>สมพร  อาสายุทธ</t>
  </si>
  <si>
    <t>188 ม.1 ต.ทุ่งกุลา อ.สุวรรณภูมิ</t>
  </si>
  <si>
    <t>บุญช่วย  ศรีทอง</t>
  </si>
  <si>
    <t>93 ม.1 ต.ทุ่งกุลา อ.สุวรรณภูมิ</t>
  </si>
  <si>
    <t>สายตา  แก้วกาญจน์</t>
  </si>
  <si>
    <t>41 ม.1 ต.ทุ่งกุลา อ.สุวรรณภูมิ</t>
  </si>
  <si>
    <t>เจริญ  แก่มแก้ว</t>
  </si>
  <si>
    <t>พลชา  แก่มแก้ว</t>
  </si>
  <si>
    <t>ทองสิน  ดอกพุด</t>
  </si>
  <si>
    <t>167 ม.1 ต.ทุ่งกุลา อ.สุวรรณภูมิ</t>
  </si>
  <si>
    <t>ส.ค 1</t>
  </si>
  <si>
    <t>สมพร  พิศเพ็ง</t>
  </si>
  <si>
    <t>175 ม.1 ต.ทุ่งกุลา อ.สุวรรณภูมิ</t>
  </si>
  <si>
    <t>เยาวเรศ  พันธ์ศรี</t>
  </si>
  <si>
    <t>39 ม.14 ต.ทุ่งหลวง</t>
  </si>
  <si>
    <t>103 ม.1 ต.ทุ่งกุลา(ยกเลิก ซ้ำ43)</t>
  </si>
  <si>
    <t>สุนิล  ภูผิวฟ้า</t>
  </si>
  <si>
    <t>158 ม.14 ต.ทุ่งหลวง</t>
  </si>
  <si>
    <t>วิชาญ  แกมแก้ว</t>
  </si>
  <si>
    <t>4 ม.1 ต.ทุ่งกุลา อ.สุวรรณภูมิ</t>
  </si>
  <si>
    <t>105 ม.2 ต.ทุ่งหลวง</t>
  </si>
  <si>
    <t>สุภาพร  ขาวงาม</t>
  </si>
  <si>
    <t>154 ม.1 ต.ทุ่งกุลา อ.สุวรรณภูมิ</t>
  </si>
  <si>
    <t>สุพิน  ละครแพง</t>
  </si>
  <si>
    <t>103828 ม.7 ต.เนินพระ</t>
  </si>
  <si>
    <t>อ.เมืองระยอง จ.ระยอง</t>
  </si>
  <si>
    <t>เริญ  แก้วเกิด</t>
  </si>
  <si>
    <t>111 ม.1 ต.ทุ่งกุลา อ.สุวรรณภูมิ</t>
  </si>
  <si>
    <t>.ธานี  พิศโสระ</t>
  </si>
  <si>
    <t xml:space="preserve"> 98 ม.1 ต.ทุ่งกุลา อ.สุวรรณภูมิ</t>
  </si>
  <si>
    <t>ฉลอม  บุญมี</t>
  </si>
  <si>
    <t>96 ม.9 ต.ทุ่งกุลา อ.สุวรรณภูมิ</t>
  </si>
  <si>
    <t>เพ็ง  ภูสองชั้น</t>
  </si>
  <si>
    <t>192 ม.1 ต.ทุ่งกุลา อ.สุวรรณภูมิ</t>
  </si>
  <si>
    <t>สมบัติ  ดอกพุด</t>
  </si>
  <si>
    <t>28 ม.1 ต.ทุ่งกุลา อ.สุวรรณภูมิ</t>
  </si>
  <si>
    <t>ดาว  เสาว์ทอง</t>
  </si>
  <si>
    <t>80 ม.1 ต.ทุ่งกุลา อ.สุวรรณภูมิ</t>
  </si>
  <si>
    <t>บุปผา  สุขสุวรรณ</t>
  </si>
  <si>
    <t>82 ม.9 ต.ทุ่งกุลา อ.สุวรรณภูมิ</t>
  </si>
  <si>
    <t>ยอด  ดอกพุด</t>
  </si>
  <si>
    <t>161/1 ม.3 ต.สมัย อ.สบปราบ</t>
  </si>
  <si>
    <t>จ.ลำปาง</t>
  </si>
  <si>
    <t>ลิ้นจี่  สิมมา</t>
  </si>
  <si>
    <t>117/312 ม.9 ต.บางรักพัฒนา</t>
  </si>
  <si>
    <t>อ.บางบัวทอง จ.นนทบุรี</t>
  </si>
  <si>
    <t>สำรวย  สระเกต</t>
  </si>
  <si>
    <t>94 ม.14 ต.ทุ่งหลวง</t>
  </si>
  <si>
    <t>การิตา  ธรากมนรัตน์</t>
  </si>
  <si>
    <t>193 ม.1 ต.ทุ่งกุลา อ.สุวรรณภูมิ</t>
  </si>
  <si>
    <t>99 ม.1 ต.ทุ่งกุลา อ.สุวรรณภูมิ</t>
  </si>
  <si>
    <t>มนบ  นวลดี</t>
  </si>
  <si>
    <t>194 ม.1 ต.ทุ่งกุลา อ.สุวรรณภูมิ</t>
  </si>
  <si>
    <t>เบญจวรรณ  มีคม</t>
  </si>
  <si>
    <t>17 ม.1 ต.ทุ่งกุลา อ.สุวรรณภูมิ</t>
  </si>
  <si>
    <t>ละมัย  พิทักษ์พูน</t>
  </si>
  <si>
    <t>105 ม.14 ต.ทุ่งหลวง</t>
  </si>
  <si>
    <t>สุบิน  นวลดี</t>
  </si>
  <si>
    <t>80 ม.14 ต.ทุ่งหลวง</t>
  </si>
  <si>
    <t>ตุ้ม  พิมพ์แมน</t>
  </si>
  <si>
    <t>40 ม.7 ต.โพนครก อ.ท่าตูม</t>
  </si>
  <si>
    <t>สมยงค์  ดอกพุด</t>
  </si>
  <si>
    <t>179 ม.1 ต.ทุ่งกุลา อ.สุวรรณภูมิ</t>
  </si>
  <si>
    <t>สุมาลี  แหลมทอง</t>
  </si>
  <si>
    <t>15 ม.1 ต.ทุ่งกุลา อ.สุวรรณภูมิ</t>
  </si>
  <si>
    <t>ดวงจันทร์  นวลดี</t>
  </si>
  <si>
    <t>ไพรัช  สุขสุวรรณ</t>
  </si>
  <si>
    <t>144 ม.1 ต.เมืองทุ่ง อ.สุวรรณภูมิ</t>
  </si>
  <si>
    <t>สมจิตร  ธรรมเสนา</t>
  </si>
  <si>
    <t>196 ม.1 ต.หินกอง อ.สุวรรณภูมิ</t>
  </si>
  <si>
    <t>อุดม  ศรีบุญนาม</t>
  </si>
  <si>
    <t>770 ม.1 ต.สระคู</t>
  </si>
  <si>
    <t>เสริมศักดิ์  ภูวพันธ์</t>
  </si>
  <si>
    <t>51 ม.2 ต.สระคู</t>
  </si>
  <si>
    <t>2</t>
  </si>
  <si>
    <t>พรปวีณ์  ศรีทอง</t>
  </si>
  <si>
    <t>65 ม.1 ต.ทุ่งกุลา อ.สุวรรณภูมิ</t>
  </si>
  <si>
    <t>โสภา     แก้วกาญจน์</t>
  </si>
  <si>
    <t>42 ม.1 ต.ทุ่งกุลา  อ.สุวรรณภูมิ</t>
  </si>
  <si>
    <t>ทองสุข    สิทธิ์ศรีจันทร์</t>
  </si>
  <si>
    <t>ธนัญญา  ขำเนตร</t>
  </si>
  <si>
    <t>936 ม.1 ต.สระคู</t>
  </si>
  <si>
    <t>โสภิต  สายเขียว</t>
  </si>
  <si>
    <t>73 ม.14  ต.ทุ่งหลวง</t>
  </si>
  <si>
    <t>รุ่งทิวา  หล้าคำแก้ว</t>
  </si>
  <si>
    <t>113  ม.10 ต.โพนครก อ.ท่าตูม</t>
  </si>
  <si>
    <t>กงใจ   โสสีทา</t>
  </si>
  <si>
    <t>106 ม.14  ต.ทุ่งหลวง</t>
  </si>
  <si>
    <t>ส.ป.ก.4</t>
  </si>
  <si>
    <t>สมร   ไชยมหา</t>
  </si>
  <si>
    <t>771 ม.1 ต.สระคู</t>
  </si>
  <si>
    <t>สมบัติ   สิมมา</t>
  </si>
  <si>
    <t>177 ม.1 ต.ทุ่งกุลา</t>
  </si>
  <si>
    <t>แหล่   นวลดี</t>
  </si>
  <si>
    <t>สมนึก   สุระสังข์</t>
  </si>
  <si>
    <t>215 ม.1 ต.ทุงหลวง</t>
  </si>
  <si>
    <t>15 ม. 1 ต.ทุ่งหลวง</t>
  </si>
  <si>
    <t>จำลอง    บุดดาคำ</t>
  </si>
  <si>
    <t>สิงห์     วารุรัง</t>
  </si>
  <si>
    <t>22 ม.2 ต.ทุ่งหลวง</t>
  </si>
  <si>
    <t>ม.2</t>
  </si>
  <si>
    <t>ผล      มาสระคู</t>
  </si>
  <si>
    <t>67 ม.2 ต.ทุ่งหลวง</t>
  </si>
  <si>
    <t>จร       พิศเพ็ง</t>
  </si>
  <si>
    <t>71 ม.2 ต.ทุ่งหลวง</t>
  </si>
  <si>
    <t>พัด      จันทร์งาม</t>
  </si>
  <si>
    <t>18 ม.2  ต.ทุ่งหลวง</t>
  </si>
  <si>
    <t>สถาบันการเงินชุมชนบ้านตาหยวก</t>
  </si>
  <si>
    <t>156 ม.15ต.ทุ่งหลวง</t>
  </si>
  <si>
    <t>คำผาย   โชคแสน</t>
  </si>
  <si>
    <t>57 ม.3 ต. ทุ่งหลวง</t>
  </si>
  <si>
    <t>บุญจันทร์    มุ่งดี</t>
  </si>
  <si>
    <t>ยุพาภรณ์   สายหยุด</t>
  </si>
  <si>
    <t>ออ๊ด     เกตุวงค์</t>
  </si>
  <si>
    <t>ทองแดง   บุญจันทร์</t>
  </si>
  <si>
    <t>โรงสีข้าวชุมชน ม.4</t>
  </si>
  <si>
    <t>76 ม.4  ต.ทุ่งหลวง</t>
  </si>
  <si>
    <t>ไพรัตน์  จันทร์คูเมือง</t>
  </si>
  <si>
    <t>75 ม.5  ต.ทุ่งหลวง</t>
  </si>
  <si>
    <t>สาคร  อังสนุ</t>
  </si>
  <si>
    <t>118 ม.5 ต.ทุ่งหลวง</t>
  </si>
  <si>
    <t>จรัล    มุ่งดี</t>
  </si>
  <si>
    <t>84 ม.5 ต.ทุ่งหลวง</t>
  </si>
  <si>
    <t>น้อย    สีแก</t>
  </si>
  <si>
    <t>37 ม.5 ต.ทุ่งหลวง</t>
  </si>
  <si>
    <t>ประสิทธิ์  งาสาร</t>
  </si>
  <si>
    <t>86 ม.5 ต.ทุ่งหลวง</t>
  </si>
  <si>
    <t>บุญมี  อุทุมพร</t>
  </si>
  <si>
    <t>121 ม.6 ต.ทุ่งหลวง</t>
  </si>
  <si>
    <t>บุบผา  อาจมูลตรี</t>
  </si>
  <si>
    <t>โรงสีข้าวชุมชน ม.6</t>
  </si>
  <si>
    <t>- ม.11 ต.ทุ่งหลวง</t>
  </si>
  <si>
    <t>สำอางห์   งาสาร</t>
  </si>
  <si>
    <t xml:space="preserve"> 86 ม.7 ต.ทุ่งหลวง</t>
  </si>
  <si>
    <t>ม.7</t>
  </si>
  <si>
    <t>ไหล   เสกบุตร</t>
  </si>
  <si>
    <t xml:space="preserve"> 69 ม.7 ต.ทุ่งหลวง</t>
  </si>
  <si>
    <t>ดาว   เลี้ยวทอง</t>
  </si>
  <si>
    <t xml:space="preserve"> 79 ม.7 ต.ทุ่งหลวง</t>
  </si>
  <si>
    <t>วันนา  พิศวงค์</t>
  </si>
  <si>
    <t xml:space="preserve"> 94 ม.7 ต.ทุ่งหลวง</t>
  </si>
  <si>
    <t>ใบ  วิลาศ</t>
  </si>
  <si>
    <t xml:space="preserve"> 14 ม.7 ต.ทุ่งหลวง</t>
  </si>
  <si>
    <t xml:space="preserve"> 8 ม.8 ต.ทุ่งหลวง</t>
  </si>
  <si>
    <t>ปัด   หาญศึก</t>
  </si>
  <si>
    <t xml:space="preserve">  83 ม.8 ต.ทุ่งหลวง</t>
  </si>
  <si>
    <t xml:space="preserve">  - ม.9 ต.ทุ่งหลวง</t>
  </si>
  <si>
    <t>สัมภาษณ์   มีนันท์</t>
  </si>
  <si>
    <t>119 ม.10 ต.ทุ่งหลวง</t>
  </si>
  <si>
    <t>ม.10</t>
  </si>
  <si>
    <t>ประสิทธิ์   อินสอน</t>
  </si>
  <si>
    <t>253 ม.10 ต.ทุ่งหลวง</t>
  </si>
  <si>
    <t>สุรสิทธิ์  เชียงภูงา</t>
  </si>
  <si>
    <t>21 ม.10 ต.ทุ่งหลวง</t>
  </si>
  <si>
    <t>บุญเรือง   ชนะพันธ์</t>
  </si>
  <si>
    <t>113 ม.11 ต.ทุ่งหลวง</t>
  </si>
  <si>
    <t>ม.11</t>
  </si>
  <si>
    <t>สมพาล  ลาวรรณ์</t>
  </si>
  <si>
    <t>182 ม.11 ต.ทุ่งหลวง</t>
  </si>
  <si>
    <t>น้อย  คงหล้า</t>
  </si>
  <si>
    <t>78 ม.13 ต.ทุ่งหลวง</t>
  </si>
  <si>
    <t>ม.13</t>
  </si>
  <si>
    <t>ไพบูลย์   ตระการผล</t>
  </si>
  <si>
    <t>113 ม.13 ต.ทุ่งหลวง</t>
  </si>
  <si>
    <t>อุษณีย์  แพงภูงา</t>
  </si>
  <si>
    <t>27 ม.13 ต.ทุ่งหลวง</t>
  </si>
  <si>
    <t>เนื่อง  คำดี</t>
  </si>
  <si>
    <t>125 ม.13 ต.ทุ่งหลวง</t>
  </si>
  <si>
    <t>รินทร์   แสงสระคู</t>
  </si>
  <si>
    <t>128 ม.15 ต.ทุ่งหลวง</t>
  </si>
  <si>
    <t>ม.15</t>
  </si>
  <si>
    <t>วิชัย   ใบพูลทอง</t>
  </si>
  <si>
    <t>25 ม.15 ต.ทุ่งหลวง</t>
  </si>
  <si>
    <t>จำนง   จันทร์สระคู</t>
  </si>
  <si>
    <t>83 ม.15 ต.ทุ่งหลวง</t>
  </si>
  <si>
    <t>ตารางกำหนดอัตราร้อยละของค่าเสื่อมโรงเรือนสิ่งปลูกสร้าง</t>
  </si>
  <si>
    <t>ตามระเบียบของคณะกรรมการกำหนดราคาประเมินทุนทรัพย์</t>
  </si>
  <si>
    <t>ว่าด้วยหลักเกณฑ์และวิธีการกำหนดราคาประเมินทุนทรัพย์ของอสังหาริมทรัพย์</t>
  </si>
  <si>
    <t>เพื่อเรียกเก็บค่าธรรมเนียมจดทะเบียนสิทธิและนิติกรรม</t>
  </si>
  <si>
    <t>พ.ศ. 2535</t>
  </si>
  <si>
    <t>อายุของ</t>
  </si>
  <si>
    <t>ตึก</t>
  </si>
  <si>
    <t>ตึกครึ่งไม้</t>
  </si>
  <si>
    <t>ไม้</t>
  </si>
  <si>
    <t>100 บ้านเดี่ยว</t>
  </si>
  <si>
    <t xml:space="preserve">ไม้ </t>
  </si>
  <si>
    <t>นางสาว</t>
  </si>
  <si>
    <t>โฉนด</t>
  </si>
  <si>
    <t>200 บ้านแถว</t>
  </si>
  <si>
    <t>น.ส.3 ก</t>
  </si>
  <si>
    <t>300 ห้องแถว</t>
  </si>
  <si>
    <t>น.ส.3 ข.</t>
  </si>
  <si>
    <t>400 ตึกแถว</t>
  </si>
  <si>
    <t>ตึก 1 ชั้น</t>
  </si>
  <si>
    <t>ว่าที่ร้อยตรี</t>
  </si>
  <si>
    <t>น.ส.2</t>
  </si>
  <si>
    <t>500 สิ่งปลูกสร้างอื่น</t>
  </si>
  <si>
    <t>ชั้น1</t>
  </si>
  <si>
    <t>ว่าที่ร้อยโท</t>
  </si>
  <si>
    <t>น.ส.2 ก.</t>
  </si>
  <si>
    <t>501 คลังสินค้า พื้นที่ไม่เกิน 300 ตร.ม.</t>
  </si>
  <si>
    <t>ชั้น2</t>
  </si>
  <si>
    <t>น.ส.5 ใบไต่สวน</t>
  </si>
  <si>
    <t>502 คลังสินค้า พื้นที่เกิน 300 ตร.ม.</t>
  </si>
  <si>
    <t>ใบเหยียบย่ำ</t>
  </si>
  <si>
    <t>504 โรงจอดรถ</t>
  </si>
  <si>
    <t>505 สถานศึกษา</t>
  </si>
  <si>
    <t>ตราจอง</t>
  </si>
  <si>
    <t>506/1 โรงแรม ความสูงไม่เกิน 5 ชั้น</t>
  </si>
  <si>
    <t>506/2 โรงแรม ความสูงเกินกว่า 5 ชั้นขึ้นไป</t>
  </si>
  <si>
    <t xml:space="preserve"> ส.ค.2</t>
  </si>
  <si>
    <t>507 โรงมหรสพ</t>
  </si>
  <si>
    <t xml:space="preserve"> ส.ค.3</t>
  </si>
  <si>
    <t>508 สถานพยาบาล</t>
  </si>
  <si>
    <t>ส.ป.ก.4-01</t>
  </si>
  <si>
    <t>509/1 สำนักงานสูงไม่เกิน 5 ชั้น</t>
  </si>
  <si>
    <t>น.ส.ล.</t>
  </si>
  <si>
    <t>509/2 สำนักงาน ความสูงเกินกว่า 5 ชั้นขึ้นไป</t>
  </si>
  <si>
    <t>ที่ราชพัสดุ</t>
  </si>
  <si>
    <t>510 ภัตตาคาร</t>
  </si>
  <si>
    <t>511/1 ห้างสรรพสินค้า</t>
  </si>
  <si>
    <t>511/2 อาคารพาณิชยกรรมประเภทค้าปลีก</t>
  </si>
  <si>
    <t>512 สถานีบริการน้ำมันเชื้อเพลิง</t>
  </si>
  <si>
    <t>513 โรงงาน</t>
  </si>
  <si>
    <t>514 ตลาด พื้นที่ไม่เกิน 1,000 ตร.ม.</t>
  </si>
  <si>
    <t>515 ตลาด พื้นที่เกิน 1,000 ตร.ม.</t>
  </si>
  <si>
    <t>516 อาคารพาณิชย์ ประเภทโฮมออฟฟิศ</t>
  </si>
  <si>
    <t>518 โรงงานซ่อมรถยนต์</t>
  </si>
  <si>
    <t>519 อาคารจอดรถ</t>
  </si>
  <si>
    <t>520/1 อาคารพักอาศัยรวม ความสูงไม่เกิน 5 ชั้น</t>
  </si>
  <si>
    <t>520/2 อาคารพักอาสัยรวม ความสูงเกินกว่า 5 ชั้น ขึ้นไป</t>
  </si>
  <si>
    <t>522 อาคารพาณิชย์ ประเภทโชว์รูมรถยนต์</t>
  </si>
  <si>
    <t>523 ห้องน้ำรวม</t>
  </si>
  <si>
    <t>524 สระว่ายน้ำ</t>
  </si>
  <si>
    <t>525 ลานกีฬาเอนกประสงค์</t>
  </si>
  <si>
    <t>526 ลานคอนกรีต</t>
  </si>
  <si>
    <t>527 ท่าเทียบเรือ</t>
  </si>
  <si>
    <t>528 โรงเลี้ยงสัตว์</t>
  </si>
  <si>
    <t>ชั้นที่1</t>
  </si>
  <si>
    <t>ชั้นที่2</t>
  </si>
  <si>
    <t>ภ.ด.ส.7</t>
  </si>
  <si>
    <t>รายการคำนวณภาษีที่ดินและสิ่งปลูกสร้าง</t>
  </si>
  <si>
    <t xml:space="preserve">ชื่อเจ้าของที่ดิน/สิ่งปลูกสร้าง </t>
  </si>
  <si>
    <t>ชื่อเจ้าของที่ดินและสิ่งปลูกสร้าง/เจ้าของที่ดิน/ผู้ครอบครองที่ดิน .......................................................................................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</si>
  <si>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</si>
  <si>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</si>
  <si>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สิ่งปลูกสร้าง(บาท)</t>
  </si>
  <si>
    <t>หักมูลค่าฐานภาษีที่ได้รับยกเว้น 
(บาท)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</si>
  <si>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</si>
  <si>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</si>
  <si>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จำนวนภาษี
ที่ต้องชำระ
(บาท)</t>
  </si>
  <si>
    <t>ประเภทที่ดิน/เลขที่</t>
  </si>
  <si>
    <t>ลักษณะการทำประโยชน์</t>
  </si>
  <si>
    <t>จำนวนเนื้อที่ดิน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</si>
  <si>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</si>
  <si>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</si>
  <si>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</si>
  <si>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</si>
  <si>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ขนาดพื้นที่
สิ่งปลูกสร้าง 
(ตร.ม.)</t>
  </si>
  <si>
    <t>ราคาประเมิน
สิ่งปลูกสร้าง
ต่อ ตร.ม.(บาท)</t>
  </si>
  <si>
    <t>รวมราคา
สิ่งปลูกสร้าง 
(บาท)</t>
  </si>
  <si>
    <t>ค่าเสื่อม</t>
  </si>
  <si>
    <t>ราคาประเมิน
สิ่งปลูกสร้าง
หลังหัก
ค่าเสื่อม (บาท)</t>
  </si>
  <si>
    <t>อายุ
โรงเรือน(ปี)</t>
  </si>
  <si>
    <t>คิดเป็น
ค่าเสื่อม 
(บาท)</t>
  </si>
  <si>
    <t>วา</t>
  </si>
  <si>
    <t>ลักษณะการทำประโยชน์ที่ดิน</t>
  </si>
  <si>
    <t>๑. ประกอบเกษตรกรรม</t>
  </si>
  <si>
    <t>๒. อยู่อาศัย</t>
  </si>
  <si>
    <t>๓. อื่นๆ</t>
  </si>
  <si>
    <t>๔. ทิ้งไว้ว่างเปล่าหรือไม่ได้ทำประโยชน์ตามควรแก่สภาพ</t>
  </si>
  <si>
    <t>๕. ใช้ประโยชน์หลายประเภท</t>
  </si>
  <si>
    <t>บ้าน</t>
  </si>
  <si>
    <t>ประกอบ</t>
  </si>
  <si>
    <t>เกษตรกรรม</t>
  </si>
  <si>
    <t>รายการที่ดิน</t>
  </si>
  <si>
    <t>รายการสิ่งปลูกสร้าง</t>
  </si>
  <si>
    <t>อื่นๆ</t>
  </si>
  <si>
    <r>
      <t xml:space="preserve">130 ม.1ต.ทุ่งหลวง </t>
    </r>
    <r>
      <rPr>
        <b/>
        <sz val="15"/>
        <color theme="1"/>
        <rFont val="TH SarabunPSK"/>
        <family val="2"/>
      </rPr>
      <t>(ร้านค้า)</t>
    </r>
  </si>
  <si>
    <r>
      <t>215 ม.1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</si>
  <si>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t>สมชื่น  จันทร์หยวก</t>
  </si>
  <si>
    <r>
      <t>57 ม.3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</si>
  <si>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r>
      <t>56 ม.3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</si>
  <si>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t>สิ่งปลูก-</t>
  </si>
  <si>
    <t xml:space="preserve">   สร้าง</t>
  </si>
  <si>
    <r>
      <t xml:space="preserve"> -  ม.4  ต.ทุ่งหลวง</t>
    </r>
    <r>
      <rPr>
        <b/>
        <sz val="15"/>
        <color theme="1"/>
        <rFont val="TH SarabunPSK"/>
        <family val="2"/>
      </rPr>
      <t xml:space="preserve"> (ร้านค้า)</t>
    </r>
  </si>
  <si>
    <t>ลำดับรหัส/ประเภทโรงเรือนสิ่งปลูกสร้าง</t>
  </si>
  <si>
    <t>ราคาต่อตารางเมตร</t>
  </si>
  <si>
    <r>
      <t>121 ม.6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</si>
  <si>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r>
      <t>8 ม.8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</si>
  <si>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r>
      <t xml:space="preserve">  ม.9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</si>
  <si>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r>
      <t>80 ม.14 ต.ทุ่งหลวง</t>
    </r>
    <r>
      <rPr>
        <b/>
        <sz val="15"/>
        <color theme="1"/>
        <rFont val="TH SarabunPSK"/>
        <family val="2"/>
      </rPr>
      <t xml:space="preserve"> (โรงสี)</t>
    </r>
  </si>
  <si>
    <t>อ.หนองฮี จ.ร้อยเอ็ด</t>
  </si>
  <si>
    <t>บุญเพ็ง  ผังคี(นายวิชัย)</t>
  </si>
  <si>
    <t>14 ม.2 ต.หนองผือ อ.เมืองสรวง จ.ร้อยเอ็ด</t>
  </si>
  <si>
    <t>55 ม.4 ต.หนองฮี อ.กิ่งอ.หนองฮี</t>
  </si>
  <si>
    <t>สุพรรณ สอนสระคู</t>
  </si>
  <si>
    <t>29 ม.8 ต.ทุ่งหลวง</t>
  </si>
  <si>
    <t>87 ม.7 ต.โพนครก อ.ท่าตูม</t>
  </si>
  <si>
    <t>242  ม.1 ต.ทุ่งหลวง(ร้านค้าผ้าไหม)</t>
  </si>
  <si>
    <t>น.ส 3ก</t>
  </si>
  <si>
    <t>กุลธิดา  แพงภูงา</t>
  </si>
  <si>
    <t>111 ม.1 ต.ทุ่งหลวง (ร้านค้าปลีก)</t>
  </si>
  <si>
    <t>ศิริชัย    ซุยคง</t>
  </si>
  <si>
    <t>83  ม.1 ต.ทุ่งหลวง (ร้านซ่อมเครื่องใช้ไฟ้ฟ้า)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</si>
</sst>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4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3"/>
      <color rgb="FF002060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sz val="13"/>
      <color rgb="FF0070C0"/>
      <name val="TH SarabunPSK"/>
      <family val="2"/>
    </font>
    <font>
      <sz val="13"/>
      <color rgb="FF00B0F0"/>
      <name val="TH SarabunPSK"/>
      <family val="2"/>
    </font>
    <font>
      <b/>
      <sz val="13"/>
      <name val="TH SarabunPSK"/>
      <family val="2"/>
    </font>
    <font>
      <sz val="13"/>
      <color theme="4" tint="-0.499984740745262"/>
      <name val="TH SarabunPSK"/>
      <family val="2"/>
    </font>
    <font>
      <sz val="13"/>
      <color theme="1"/>
      <name val="Tahoma"/>
      <family val="2"/>
      <charset val="222"/>
      <scheme val="minor"/>
    </font>
    <font>
      <sz val="11"/>
      <name val="TH SarabunPSK"/>
      <family val="2"/>
    </font>
    <font>
      <b/>
      <sz val="14"/>
      <name val="Cordia New"/>
      <family val="2"/>
    </font>
    <font>
      <sz val="14"/>
      <name val="Cordia New"/>
      <family val="2"/>
    </font>
    <font>
      <sz val="10"/>
      <name val="Cordia Ne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6" tint="-0.499984740745262"/>
      <name val="TH SarabunPSK"/>
      <family val="2"/>
    </font>
    <font>
      <b/>
      <sz val="16"/>
      <color rgb="FFC00000"/>
      <name val="TH SarabunPSK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5"/>
      <color rgb="FF002060"/>
      <name val="TH SarabunPSK"/>
      <family val="2"/>
    </font>
    <font>
      <sz val="15"/>
      <name val="TH SarabunPSK"/>
      <family val="2"/>
    </font>
    <font>
      <sz val="15"/>
      <color rgb="FF00B0F0"/>
      <name val="TH SarabunPSK"/>
      <family val="2"/>
    </font>
    <font>
      <sz val="15"/>
      <color rgb="FF0070C0"/>
      <name val="TH SarabunPSK"/>
      <family val="2"/>
    </font>
    <font>
      <sz val="15"/>
      <color rgb="FFFF0000"/>
      <name val="TH SarabunPSK"/>
      <family val="2"/>
    </font>
    <font>
      <sz val="15"/>
      <color theme="1" tint="4.9989318521683403E-2"/>
      <name val="TH SarabunPSK"/>
      <family val="2"/>
    </font>
    <font>
      <sz val="15"/>
      <color theme="4" tint="-0.499984740745262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508">
    <xf numFmtId="0" fontId="0" fillId="0" borderId="0" xfId="0"/>
    <xf numFmtId="0" fontId="2" fillId="0" borderId="0" xfId="0" applyFont="1" applyBorder="1"/>
    <xf numFmtId="0" fontId="5" fillId="0" borderId="5" xfId="0" applyFont="1" applyBorder="1"/>
    <xf numFmtId="1" fontId="5" fillId="0" borderId="5" xfId="0" applyNumberFormat="1" applyFont="1" applyBorder="1"/>
    <xf numFmtId="0" fontId="5" fillId="0" borderId="7" xfId="0" applyFont="1" applyBorder="1" applyAlignment="1">
      <alignment horizontal="center"/>
    </xf>
    <xf numFmtId="187" fontId="5" fillId="0" borderId="7" xfId="1" applyNumberFormat="1" applyFont="1" applyBorder="1"/>
    <xf numFmtId="0" fontId="5" fillId="0" borderId="7" xfId="0" applyFont="1" applyBorder="1"/>
    <xf numFmtId="187" fontId="5" fillId="0" borderId="5" xfId="0" applyNumberFormat="1" applyFont="1" applyBorder="1"/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7" fillId="0" borderId="5" xfId="0" applyFont="1" applyBorder="1"/>
    <xf numFmtId="0" fontId="5" fillId="0" borderId="6" xfId="0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Border="1"/>
    <xf numFmtId="1" fontId="5" fillId="0" borderId="0" xfId="0" applyNumberFormat="1" applyFont="1" applyBorder="1"/>
    <xf numFmtId="0" fontId="10" fillId="0" borderId="0" xfId="0" applyFont="1" applyBorder="1"/>
    <xf numFmtId="0" fontId="11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8" borderId="4" xfId="0" applyFont="1" applyFill="1" applyBorder="1"/>
    <xf numFmtId="0" fontId="7" fillId="8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7" fontId="11" fillId="5" borderId="13" xfId="1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9" fontId="5" fillId="0" borderId="5" xfId="0" applyNumberFormat="1" applyFont="1" applyBorder="1"/>
    <xf numFmtId="0" fontId="11" fillId="0" borderId="5" xfId="0" applyFont="1" applyBorder="1" applyAlignment="1">
      <alignment horizontal="center"/>
    </xf>
    <xf numFmtId="187" fontId="11" fillId="5" borderId="5" xfId="1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7" fontId="11" fillId="5" borderId="9" xfId="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/>
    <xf numFmtId="0" fontId="7" fillId="0" borderId="5" xfId="0" applyFont="1" applyBorder="1" applyAlignment="1">
      <alignment horizontal="right"/>
    </xf>
    <xf numFmtId="187" fontId="5" fillId="0" borderId="6" xfId="1" applyNumberFormat="1" applyFont="1" applyBorder="1"/>
    <xf numFmtId="0" fontId="5" fillId="0" borderId="0" xfId="0" applyFont="1"/>
    <xf numFmtId="0" fontId="9" fillId="0" borderId="6" xfId="0" applyFont="1" applyBorder="1"/>
    <xf numFmtId="0" fontId="10" fillId="0" borderId="0" xfId="0" applyFont="1"/>
    <xf numFmtId="0" fontId="7" fillId="0" borderId="6" xfId="0" applyFont="1" applyBorder="1"/>
    <xf numFmtId="0" fontId="8" fillId="0" borderId="0" xfId="0" applyFont="1"/>
    <xf numFmtId="0" fontId="9" fillId="0" borderId="0" xfId="0" applyFont="1"/>
    <xf numFmtId="187" fontId="5" fillId="0" borderId="0" xfId="1" applyNumberFormat="1" applyFont="1" applyBorder="1"/>
    <xf numFmtId="0" fontId="4" fillId="0" borderId="0" xfId="0" applyFont="1"/>
    <xf numFmtId="0" fontId="4" fillId="0" borderId="0" xfId="0" quotePrefix="1" applyFont="1" applyBorder="1" applyAlignment="1">
      <alignment horizontal="center"/>
    </xf>
    <xf numFmtId="0" fontId="4" fillId="7" borderId="0" xfId="0" applyFont="1" applyFill="1" applyBorder="1"/>
    <xf numFmtId="0" fontId="14" fillId="0" borderId="0" xfId="0" applyFont="1" applyBorder="1"/>
    <xf numFmtId="187" fontId="7" fillId="0" borderId="5" xfId="0" applyNumberFormat="1" applyFont="1" applyBorder="1"/>
    <xf numFmtId="187" fontId="5" fillId="0" borderId="7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7" xfId="0" applyFont="1" applyBorder="1" applyAlignment="1"/>
    <xf numFmtId="187" fontId="5" fillId="0" borderId="0" xfId="0" applyNumberFormat="1" applyFont="1" applyBorder="1"/>
    <xf numFmtId="0" fontId="5" fillId="0" borderId="6" xfId="0" quotePrefix="1" applyFont="1" applyBorder="1"/>
    <xf numFmtId="0" fontId="5" fillId="0" borderId="4" xfId="0" applyFont="1" applyBorder="1"/>
    <xf numFmtId="1" fontId="7" fillId="0" borderId="13" xfId="0" applyNumberFormat="1" applyFont="1" applyBorder="1" applyAlignment="1">
      <alignment horizontal="center"/>
    </xf>
    <xf numFmtId="187" fontId="11" fillId="4" borderId="3" xfId="1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0" borderId="13" xfId="0" applyFont="1" applyBorder="1"/>
    <xf numFmtId="0" fontId="5" fillId="0" borderId="13" xfId="0" applyFont="1" applyBorder="1"/>
    <xf numFmtId="187" fontId="11" fillId="4" borderId="0" xfId="1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7" fillId="0" borderId="10" xfId="0" applyNumberFormat="1" applyFont="1" applyBorder="1" applyAlignment="1">
      <alignment horizontal="right"/>
    </xf>
    <xf numFmtId="187" fontId="11" fillId="4" borderId="1" xfId="1" applyNumberFormat="1" applyFont="1" applyFill="1" applyBorder="1" applyAlignment="1">
      <alignment horizontal="center"/>
    </xf>
    <xf numFmtId="0" fontId="11" fillId="0" borderId="10" xfId="0" applyFont="1" applyBorder="1"/>
    <xf numFmtId="0" fontId="11" fillId="0" borderId="1" xfId="0" applyFont="1" applyBorder="1"/>
    <xf numFmtId="0" fontId="11" fillId="2" borderId="10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5" fillId="0" borderId="7" xfId="0" quotePrefix="1" applyFont="1" applyBorder="1"/>
    <xf numFmtId="0" fontId="7" fillId="0" borderId="0" xfId="0" applyFont="1" applyBorder="1"/>
    <xf numFmtId="0" fontId="5" fillId="0" borderId="0" xfId="0" applyFont="1" applyBorder="1" applyAlignment="1"/>
    <xf numFmtId="0" fontId="13" fillId="0" borderId="0" xfId="0" applyFont="1" applyBorder="1"/>
    <xf numFmtId="0" fontId="13" fillId="0" borderId="5" xfId="0" applyFont="1" applyBorder="1"/>
    <xf numFmtId="0" fontId="13" fillId="0" borderId="0" xfId="0" applyFont="1"/>
    <xf numFmtId="0" fontId="16" fillId="0" borderId="0" xfId="0" applyFont="1"/>
    <xf numFmtId="0" fontId="16" fillId="4" borderId="4" xfId="0" applyFont="1" applyFill="1" applyBorder="1" applyAlignment="1">
      <alignment horizontal="center"/>
    </xf>
    <xf numFmtId="0" fontId="16" fillId="4" borderId="13" xfId="0" applyFont="1" applyFill="1" applyBorder="1"/>
    <xf numFmtId="0" fontId="16" fillId="4" borderId="3" xfId="0" applyFont="1" applyFill="1" applyBorder="1"/>
    <xf numFmtId="0" fontId="16" fillId="4" borderId="4" xfId="0" applyFont="1" applyFill="1" applyBorder="1"/>
    <xf numFmtId="0" fontId="17" fillId="4" borderId="4" xfId="0" applyFont="1" applyFill="1" applyBorder="1"/>
    <xf numFmtId="0" fontId="17" fillId="4" borderId="3" xfId="0" applyFont="1" applyFill="1" applyBorder="1"/>
    <xf numFmtId="0" fontId="17" fillId="4" borderId="13" xfId="0" applyFont="1" applyFill="1" applyBorder="1"/>
    <xf numFmtId="0" fontId="0" fillId="4" borderId="0" xfId="0" applyFill="1"/>
    <xf numFmtId="0" fontId="16" fillId="3" borderId="7" xfId="0" applyFont="1" applyFill="1" applyBorder="1" applyAlignment="1">
      <alignment horizontal="center"/>
    </xf>
    <xf numFmtId="0" fontId="16" fillId="3" borderId="5" xfId="0" applyFont="1" applyFill="1" applyBorder="1"/>
    <xf numFmtId="0" fontId="16" fillId="3" borderId="0" xfId="0" applyFont="1" applyFill="1"/>
    <xf numFmtId="0" fontId="16" fillId="3" borderId="7" xfId="0" applyFont="1" applyFill="1" applyBorder="1"/>
    <xf numFmtId="0" fontId="17" fillId="3" borderId="7" xfId="0" applyFont="1" applyFill="1" applyBorder="1"/>
    <xf numFmtId="0" fontId="17" fillId="3" borderId="0" xfId="0" applyFont="1" applyFill="1"/>
    <xf numFmtId="0" fontId="16" fillId="3" borderId="2" xfId="0" applyFont="1" applyFill="1" applyBorder="1" applyAlignment="1"/>
    <xf numFmtId="0" fontId="0" fillId="3" borderId="0" xfId="0" applyFill="1"/>
    <xf numFmtId="0" fontId="16" fillId="9" borderId="7" xfId="0" applyFont="1" applyFill="1" applyBorder="1" applyAlignment="1">
      <alignment horizontal="center"/>
    </xf>
    <xf numFmtId="0" fontId="16" fillId="9" borderId="5" xfId="0" applyFont="1" applyFill="1" applyBorder="1"/>
    <xf numFmtId="0" fontId="16" fillId="9" borderId="0" xfId="0" applyFont="1" applyFill="1"/>
    <xf numFmtId="0" fontId="16" fillId="9" borderId="7" xfId="0" applyFont="1" applyFill="1" applyBorder="1"/>
    <xf numFmtId="0" fontId="16" fillId="9" borderId="14" xfId="0" applyFont="1" applyFill="1" applyBorder="1" applyAlignment="1"/>
    <xf numFmtId="0" fontId="0" fillId="9" borderId="0" xfId="0" applyFill="1"/>
    <xf numFmtId="0" fontId="16" fillId="10" borderId="7" xfId="0" applyFont="1" applyFill="1" applyBorder="1" applyAlignment="1">
      <alignment horizontal="center"/>
    </xf>
    <xf numFmtId="0" fontId="16" fillId="10" borderId="5" xfId="0" applyFont="1" applyFill="1" applyBorder="1"/>
    <xf numFmtId="0" fontId="16" fillId="10" borderId="0" xfId="0" applyFont="1" applyFill="1"/>
    <xf numFmtId="0" fontId="16" fillId="10" borderId="7" xfId="0" applyFont="1" applyFill="1" applyBorder="1"/>
    <xf numFmtId="0" fontId="0" fillId="10" borderId="0" xfId="0" applyFill="1"/>
    <xf numFmtId="0" fontId="16" fillId="0" borderId="10" xfId="0" applyFont="1" applyBorder="1"/>
    <xf numFmtId="0" fontId="16" fillId="0" borderId="9" xfId="0" applyFont="1" applyBorder="1"/>
    <xf numFmtId="0" fontId="16" fillId="0" borderId="1" xfId="0" applyFont="1" applyBorder="1"/>
    <xf numFmtId="0" fontId="18" fillId="11" borderId="16" xfId="0" applyFont="1" applyFill="1" applyBorder="1"/>
    <xf numFmtId="0" fontId="18" fillId="12" borderId="16" xfId="0" applyFont="1" applyFill="1" applyBorder="1"/>
    <xf numFmtId="17" fontId="18" fillId="11" borderId="16" xfId="0" applyNumberFormat="1" applyFont="1" applyFill="1" applyBorder="1"/>
    <xf numFmtId="17" fontId="18" fillId="12" borderId="16" xfId="0" applyNumberFormat="1" applyFont="1" applyFill="1" applyBorder="1"/>
    <xf numFmtId="0" fontId="18" fillId="12" borderId="17" xfId="0" applyFont="1" applyFill="1" applyBorder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0" fontId="20" fillId="7" borderId="0" xfId="0" applyFont="1" applyFill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18" xfId="1" applyNumberFormat="1" applyFont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1" fontId="23" fillId="7" borderId="18" xfId="0" applyNumberFormat="1" applyFont="1" applyFill="1" applyBorder="1" applyAlignment="1">
      <alignment horizontal="center"/>
    </xf>
    <xf numFmtId="0" fontId="23" fillId="7" borderId="18" xfId="0" applyFont="1" applyFill="1" applyBorder="1"/>
    <xf numFmtId="187" fontId="23" fillId="0" borderId="18" xfId="1" applyNumberFormat="1" applyFont="1" applyBorder="1" applyAlignment="1">
      <alignment horizontal="center"/>
    </xf>
    <xf numFmtId="187" fontId="23" fillId="7" borderId="18" xfId="1" applyNumberFormat="1" applyFont="1" applyFill="1" applyBorder="1" applyAlignment="1">
      <alignment horizontal="center"/>
    </xf>
    <xf numFmtId="0" fontId="23" fillId="0" borderId="18" xfId="0" applyFont="1" applyBorder="1"/>
    <xf numFmtId="0" fontId="21" fillId="0" borderId="18" xfId="0" applyFont="1" applyBorder="1"/>
    <xf numFmtId="187" fontId="21" fillId="0" borderId="18" xfId="0" applyNumberFormat="1" applyFont="1" applyBorder="1" applyAlignment="1"/>
    <xf numFmtId="187" fontId="21" fillId="0" borderId="18" xfId="0" applyNumberFormat="1" applyFont="1" applyBorder="1"/>
    <xf numFmtId="187" fontId="23" fillId="7" borderId="18" xfId="0" applyNumberFormat="1" applyFont="1" applyFill="1" applyBorder="1"/>
    <xf numFmtId="59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59" fontId="23" fillId="0" borderId="19" xfId="0" applyNumberFormat="1" applyFont="1" applyBorder="1" applyAlignment="1">
      <alignment horizontal="center" vertical="center"/>
    </xf>
    <xf numFmtId="187" fontId="23" fillId="7" borderId="19" xfId="1" applyNumberFormat="1" applyFont="1" applyFill="1" applyBorder="1"/>
    <xf numFmtId="187" fontId="23" fillId="7" borderId="19" xfId="1" applyNumberFormat="1" applyFont="1" applyFill="1" applyBorder="1" applyAlignment="1">
      <alignment horizontal="center"/>
    </xf>
    <xf numFmtId="187" fontId="23" fillId="0" borderId="19" xfId="1" applyNumberFormat="1" applyFont="1" applyBorder="1" applyAlignment="1">
      <alignment horizontal="center"/>
    </xf>
    <xf numFmtId="0" fontId="23" fillId="0" borderId="19" xfId="0" applyFont="1" applyBorder="1"/>
    <xf numFmtId="0" fontId="21" fillId="0" borderId="19" xfId="0" applyFont="1" applyBorder="1"/>
    <xf numFmtId="187" fontId="23" fillId="0" borderId="19" xfId="0" applyNumberFormat="1" applyFont="1" applyBorder="1"/>
    <xf numFmtId="43" fontId="23" fillId="0" borderId="18" xfId="1" applyFont="1" applyBorder="1" applyAlignment="1">
      <alignment horizontal="center"/>
    </xf>
    <xf numFmtId="43" fontId="23" fillId="0" borderId="19" xfId="1" applyFont="1" applyBorder="1" applyAlignment="1">
      <alignment horizontal="center"/>
    </xf>
    <xf numFmtId="0" fontId="24" fillId="0" borderId="0" xfId="0" applyFont="1"/>
    <xf numFmtId="0" fontId="23" fillId="0" borderId="0" xfId="0" applyFont="1"/>
    <xf numFmtId="187" fontId="23" fillId="0" borderId="18" xfId="1" applyNumberFormat="1" applyFont="1" applyBorder="1"/>
    <xf numFmtId="187" fontId="23" fillId="0" borderId="18" xfId="0" applyNumberFormat="1" applyFont="1" applyBorder="1"/>
    <xf numFmtId="187" fontId="25" fillId="0" borderId="19" xfId="1" applyNumberFormat="1" applyFont="1" applyBorder="1" applyAlignment="1">
      <alignment horizontal="center"/>
    </xf>
    <xf numFmtId="59" fontId="23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59" fontId="23" fillId="0" borderId="20" xfId="0" applyNumberFormat="1" applyFont="1" applyBorder="1" applyAlignment="1">
      <alignment horizontal="center" vertical="center"/>
    </xf>
    <xf numFmtId="187" fontId="23" fillId="0" borderId="20" xfId="1" applyNumberFormat="1" applyFont="1" applyBorder="1" applyAlignment="1">
      <alignment horizontal="center"/>
    </xf>
    <xf numFmtId="187" fontId="23" fillId="7" borderId="20" xfId="1" applyNumberFormat="1" applyFont="1" applyFill="1" applyBorder="1" applyAlignment="1">
      <alignment horizontal="center"/>
    </xf>
    <xf numFmtId="43" fontId="24" fillId="0" borderId="19" xfId="0" applyNumberFormat="1" applyFont="1" applyBorder="1"/>
    <xf numFmtId="0" fontId="26" fillId="0" borderId="19" xfId="0" applyFont="1" applyBorder="1"/>
    <xf numFmtId="188" fontId="23" fillId="0" borderId="19" xfId="0" applyNumberFormat="1" applyFont="1" applyBorder="1" applyAlignment="1">
      <alignment horizontal="center"/>
    </xf>
    <xf numFmtId="43" fontId="24" fillId="0" borderId="0" xfId="1" applyFont="1"/>
    <xf numFmtId="187" fontId="23" fillId="0" borderId="19" xfId="0" applyNumberFormat="1" applyFont="1" applyBorder="1" applyAlignment="1">
      <alignment horizontal="center"/>
    </xf>
    <xf numFmtId="0" fontId="21" fillId="0" borderId="21" xfId="0" applyFont="1" applyBorder="1"/>
    <xf numFmtId="1" fontId="21" fillId="0" borderId="21" xfId="0" applyNumberFormat="1" applyFont="1" applyBorder="1"/>
    <xf numFmtId="187" fontId="21" fillId="0" borderId="21" xfId="1" applyNumberFormat="1" applyFont="1" applyBorder="1"/>
    <xf numFmtId="187" fontId="21" fillId="7" borderId="21" xfId="1" applyNumberFormat="1" applyFont="1" applyFill="1" applyBorder="1"/>
    <xf numFmtId="187" fontId="27" fillId="0" borderId="21" xfId="1" applyNumberFormat="1" applyFont="1" applyBorder="1"/>
    <xf numFmtId="187" fontId="21" fillId="0" borderId="21" xfId="1" applyNumberFormat="1" applyFont="1" applyBorder="1" applyAlignment="1">
      <alignment horizontal="center"/>
    </xf>
    <xf numFmtId="188" fontId="21" fillId="0" borderId="21" xfId="0" applyNumberFormat="1" applyFont="1" applyBorder="1"/>
    <xf numFmtId="0" fontId="22" fillId="0" borderId="0" xfId="0" applyFont="1"/>
    <xf numFmtId="0" fontId="22" fillId="0" borderId="0" xfId="2" applyFont="1"/>
    <xf numFmtId="1" fontId="22" fillId="0" borderId="0" xfId="2" applyNumberFormat="1" applyFont="1"/>
    <xf numFmtId="59" fontId="22" fillId="0" borderId="0" xfId="2" applyNumberFormat="1" applyFont="1"/>
    <xf numFmtId="0" fontId="28" fillId="0" borderId="0" xfId="2" applyFont="1"/>
    <xf numFmtId="0" fontId="29" fillId="0" borderId="0" xfId="2" applyFont="1"/>
    <xf numFmtId="0" fontId="7" fillId="0" borderId="0" xfId="2" applyFont="1"/>
    <xf numFmtId="0" fontId="7" fillId="0" borderId="0" xfId="2" applyFont="1" applyBorder="1"/>
    <xf numFmtId="0" fontId="5" fillId="0" borderId="0" xfId="2" applyFont="1" applyBorder="1"/>
    <xf numFmtId="0" fontId="30" fillId="0" borderId="0" xfId="2" applyFont="1"/>
    <xf numFmtId="0" fontId="5" fillId="0" borderId="0" xfId="2" applyFont="1"/>
    <xf numFmtId="1" fontId="28" fillId="0" borderId="0" xfId="2" applyNumberFormat="1" applyFont="1"/>
    <xf numFmtId="0" fontId="23" fillId="0" borderId="0" xfId="2" applyFont="1"/>
    <xf numFmtId="0" fontId="19" fillId="0" borderId="0" xfId="2"/>
    <xf numFmtId="1" fontId="23" fillId="0" borderId="0" xfId="0" applyNumberFormat="1" applyFont="1"/>
    <xf numFmtId="0" fontId="23" fillId="7" borderId="0" xfId="0" applyFont="1" applyFill="1"/>
    <xf numFmtId="1" fontId="21" fillId="0" borderId="0" xfId="0" applyNumberFormat="1" applyFont="1"/>
    <xf numFmtId="0" fontId="21" fillId="7" borderId="0" xfId="0" applyFont="1" applyFill="1"/>
    <xf numFmtId="0" fontId="33" fillId="0" borderId="0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187" fontId="33" fillId="4" borderId="13" xfId="1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87" fontId="33" fillId="5" borderId="13" xfId="1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Border="1" applyAlignment="1">
      <alignment horizontal="center"/>
    </xf>
    <xf numFmtId="187" fontId="33" fillId="4" borderId="5" xfId="1" applyNumberFormat="1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187" fontId="33" fillId="5" borderId="5" xfId="1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187" fontId="33" fillId="4" borderId="9" xfId="1" applyNumberFormat="1" applyFont="1" applyFill="1" applyBorder="1" applyAlignment="1">
      <alignment horizontal="center"/>
    </xf>
    <xf numFmtId="0" fontId="33" fillId="0" borderId="9" xfId="0" applyFont="1" applyBorder="1"/>
    <xf numFmtId="187" fontId="33" fillId="5" borderId="9" xfId="1" applyNumberFormat="1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87" fontId="34" fillId="0" borderId="5" xfId="1" applyNumberFormat="1" applyFont="1" applyBorder="1"/>
    <xf numFmtId="0" fontId="34" fillId="0" borderId="5" xfId="0" applyFont="1" applyBorder="1"/>
    <xf numFmtId="0" fontId="34" fillId="0" borderId="5" xfId="0" applyFont="1" applyBorder="1" applyAlignment="1">
      <alignment horizontal="center"/>
    </xf>
    <xf numFmtId="0" fontId="36" fillId="0" borderId="5" xfId="0" applyFont="1" applyBorder="1"/>
    <xf numFmtId="0" fontId="34" fillId="0" borderId="5" xfId="0" applyFont="1" applyFill="1" applyBorder="1" applyAlignment="1">
      <alignment horizontal="center"/>
    </xf>
    <xf numFmtId="0" fontId="36" fillId="0" borderId="7" xfId="0" applyFont="1" applyBorder="1"/>
    <xf numFmtId="0" fontId="34" fillId="0" borderId="7" xfId="0" applyFont="1" applyBorder="1"/>
    <xf numFmtId="17" fontId="34" fillId="0" borderId="0" xfId="0" applyNumberFormat="1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187" fontId="34" fillId="0" borderId="7" xfId="1" applyNumberFormat="1" applyFont="1" applyBorder="1"/>
    <xf numFmtId="0" fontId="34" fillId="0" borderId="7" xfId="0" quotePrefix="1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4" fillId="0" borderId="5" xfId="0" applyFont="1" applyFill="1" applyBorder="1"/>
    <xf numFmtId="0" fontId="34" fillId="0" borderId="0" xfId="0" applyFont="1" applyBorder="1"/>
    <xf numFmtId="187" fontId="36" fillId="0" borderId="5" xfId="1" applyNumberFormat="1" applyFont="1" applyBorder="1"/>
    <xf numFmtId="187" fontId="36" fillId="0" borderId="7" xfId="1" applyNumberFormat="1" applyFont="1" applyBorder="1"/>
    <xf numFmtId="3" fontId="34" fillId="0" borderId="5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6" fillId="0" borderId="7" xfId="0" quotePrefix="1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5" xfId="0" applyFont="1" applyFill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7" xfId="0" quotePrefix="1" applyFont="1" applyBorder="1" applyAlignment="1">
      <alignment horizontal="center"/>
    </xf>
    <xf numFmtId="187" fontId="37" fillId="0" borderId="5" xfId="1" applyNumberFormat="1" applyFont="1" applyBorder="1"/>
    <xf numFmtId="0" fontId="38" fillId="0" borderId="7" xfId="0" applyFont="1" applyBorder="1" applyAlignment="1">
      <alignment horizontal="center"/>
    </xf>
    <xf numFmtId="0" fontId="34" fillId="0" borderId="0" xfId="0" quotePrefix="1" applyFont="1" applyBorder="1" applyAlignment="1">
      <alignment horizontal="center"/>
    </xf>
    <xf numFmtId="0" fontId="36" fillId="0" borderId="7" xfId="0" applyFont="1" applyBorder="1" applyAlignment="1"/>
    <xf numFmtId="0" fontId="39" fillId="0" borderId="7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7" xfId="0" applyFont="1" applyBorder="1"/>
    <xf numFmtId="2" fontId="34" fillId="0" borderId="7" xfId="0" quotePrefix="1" applyNumberFormat="1" applyFont="1" applyBorder="1" applyAlignment="1">
      <alignment horizontal="center"/>
    </xf>
    <xf numFmtId="1" fontId="34" fillId="0" borderId="7" xfId="0" quotePrefix="1" applyNumberFormat="1" applyFont="1" applyBorder="1" applyAlignment="1">
      <alignment horizontal="center"/>
    </xf>
    <xf numFmtId="0" fontId="34" fillId="0" borderId="5" xfId="0" applyFont="1" applyFill="1" applyBorder="1" applyAlignment="1">
      <alignment horizontal="left"/>
    </xf>
    <xf numFmtId="187" fontId="33" fillId="4" borderId="0" xfId="1" applyNumberFormat="1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87" fontId="33" fillId="4" borderId="1" xfId="1" applyNumberFormat="1" applyFont="1" applyFill="1" applyBorder="1" applyAlignment="1">
      <alignment horizontal="center"/>
    </xf>
    <xf numFmtId="0" fontId="33" fillId="0" borderId="10" xfId="0" applyFont="1" applyBorder="1"/>
    <xf numFmtId="0" fontId="33" fillId="0" borderId="1" xfId="0" applyFont="1" applyBorder="1"/>
    <xf numFmtId="0" fontId="33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6" fillId="0" borderId="7" xfId="0" applyFont="1" applyFill="1" applyBorder="1"/>
    <xf numFmtId="0" fontId="34" fillId="0" borderId="6" xfId="0" quotePrefix="1" applyFont="1" applyBorder="1" applyAlignment="1">
      <alignment horizontal="center"/>
    </xf>
    <xf numFmtId="0" fontId="36" fillId="0" borderId="6" xfId="0" quotePrefix="1" applyFont="1" applyBorder="1" applyAlignment="1">
      <alignment horizontal="center"/>
    </xf>
    <xf numFmtId="0" fontId="42" fillId="0" borderId="5" xfId="0" applyFont="1" applyBorder="1"/>
    <xf numFmtId="0" fontId="34" fillId="0" borderId="6" xfId="0" applyFont="1" applyBorder="1"/>
    <xf numFmtId="0" fontId="38" fillId="0" borderId="7" xfId="0" applyFont="1" applyBorder="1"/>
    <xf numFmtId="0" fontId="38" fillId="0" borderId="5" xfId="0" applyFont="1" applyBorder="1"/>
    <xf numFmtId="3" fontId="36" fillId="0" borderId="7" xfId="0" applyNumberFormat="1" applyFont="1" applyBorder="1"/>
    <xf numFmtId="0" fontId="36" fillId="0" borderId="5" xfId="0" applyFont="1" applyBorder="1" applyAlignment="1">
      <alignment horizontal="left"/>
    </xf>
    <xf numFmtId="0" fontId="39" fillId="0" borderId="5" xfId="0" applyFont="1" applyBorder="1"/>
    <xf numFmtId="0" fontId="37" fillId="0" borderId="7" xfId="0" applyFont="1" applyBorder="1"/>
    <xf numFmtId="0" fontId="37" fillId="0" borderId="5" xfId="0" applyFont="1" applyBorder="1"/>
    <xf numFmtId="0" fontId="34" fillId="0" borderId="5" xfId="0" applyFont="1" applyBorder="1" applyAlignment="1"/>
    <xf numFmtId="0" fontId="36" fillId="6" borderId="6" xfId="0" applyFont="1" applyFill="1" applyBorder="1"/>
    <xf numFmtId="187" fontId="34" fillId="0" borderId="7" xfId="1" applyNumberFormat="1" applyFont="1" applyBorder="1" applyAlignment="1">
      <alignment horizontal="center"/>
    </xf>
    <xf numFmtId="0" fontId="33" fillId="0" borderId="5" xfId="0" applyFont="1" applyFill="1" applyBorder="1"/>
    <xf numFmtId="0" fontId="33" fillId="0" borderId="2" xfId="0" applyFont="1" applyFill="1" applyBorder="1"/>
    <xf numFmtId="0" fontId="33" fillId="0" borderId="4" xfId="0" applyFont="1" applyFill="1" applyBorder="1"/>
    <xf numFmtId="0" fontId="36" fillId="0" borderId="7" xfId="0" applyFont="1" applyBorder="1" applyAlignment="1">
      <alignment horizontal="left"/>
    </xf>
    <xf numFmtId="0" fontId="39" fillId="0" borderId="6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87" fontId="33" fillId="4" borderId="3" xfId="1" applyNumberFormat="1" applyFont="1" applyFill="1" applyBorder="1" applyAlignment="1">
      <alignment horizontal="center"/>
    </xf>
    <xf numFmtId="0" fontId="33" fillId="0" borderId="8" xfId="0" applyFont="1" applyBorder="1"/>
    <xf numFmtId="17" fontId="34" fillId="0" borderId="6" xfId="0" applyNumberFormat="1" applyFont="1" applyBorder="1" applyAlignment="1">
      <alignment horizontal="center"/>
    </xf>
    <xf numFmtId="187" fontId="36" fillId="0" borderId="6" xfId="1" applyNumberFormat="1" applyFont="1" applyBorder="1" applyAlignment="1">
      <alignment horizontal="center"/>
    </xf>
    <xf numFmtId="0" fontId="33" fillId="0" borderId="6" xfId="0" applyFont="1" applyBorder="1"/>
    <xf numFmtId="0" fontId="34" fillId="0" borderId="6" xfId="0" applyFont="1" applyBorder="1" applyAlignment="1">
      <alignment horizontal="left"/>
    </xf>
    <xf numFmtId="187" fontId="34" fillId="0" borderId="6" xfId="1" applyNumberFormat="1" applyFont="1" applyBorder="1"/>
    <xf numFmtId="0" fontId="43" fillId="0" borderId="6" xfId="0" applyFont="1" applyBorder="1"/>
    <xf numFmtId="187" fontId="36" fillId="0" borderId="6" xfId="1" applyNumberFormat="1" applyFont="1" applyBorder="1"/>
    <xf numFmtId="0" fontId="36" fillId="0" borderId="6" xfId="0" applyFont="1" applyBorder="1"/>
    <xf numFmtId="187" fontId="37" fillId="0" borderId="6" xfId="1" applyNumberFormat="1" applyFont="1" applyBorder="1"/>
    <xf numFmtId="0" fontId="36" fillId="0" borderId="6" xfId="0" applyFont="1" applyBorder="1" applyAlignment="1">
      <alignment horizontal="left"/>
    </xf>
    <xf numFmtId="0" fontId="37" fillId="0" borderId="6" xfId="0" applyFont="1" applyBorder="1"/>
    <xf numFmtId="0" fontId="37" fillId="0" borderId="0" xfId="0" applyFont="1" applyBorder="1"/>
    <xf numFmtId="0" fontId="38" fillId="0" borderId="6" xfId="0" applyFont="1" applyBorder="1"/>
    <xf numFmtId="0" fontId="42" fillId="0" borderId="7" xfId="0" applyFont="1" applyBorder="1"/>
    <xf numFmtId="0" fontId="44" fillId="0" borderId="6" xfId="0" applyFont="1" applyBorder="1"/>
    <xf numFmtId="0" fontId="33" fillId="8" borderId="2" xfId="0" applyFont="1" applyFill="1" applyBorder="1"/>
    <xf numFmtId="0" fontId="34" fillId="0" borderId="9" xfId="0" applyFont="1" applyBorder="1"/>
    <xf numFmtId="187" fontId="34" fillId="0" borderId="5" xfId="0" applyNumberFormat="1" applyFont="1" applyBorder="1"/>
    <xf numFmtId="0" fontId="38" fillId="0" borderId="0" xfId="0" applyFont="1" applyBorder="1"/>
    <xf numFmtId="3" fontId="34" fillId="0" borderId="6" xfId="0" applyNumberFormat="1" applyFont="1" applyBorder="1"/>
    <xf numFmtId="0" fontId="38" fillId="0" borderId="6" xfId="0" quotePrefix="1" applyFont="1" applyBorder="1" applyAlignment="1">
      <alignment horizontal="center"/>
    </xf>
    <xf numFmtId="187" fontId="34" fillId="0" borderId="0" xfId="1" applyNumberFormat="1" applyFont="1" applyBorder="1"/>
    <xf numFmtId="17" fontId="38" fillId="0" borderId="0" xfId="0" applyNumberFormat="1" applyFont="1" applyBorder="1" applyAlignment="1">
      <alignment horizontal="center"/>
    </xf>
    <xf numFmtId="0" fontId="34" fillId="0" borderId="5" xfId="0" quotePrefix="1" applyFont="1" applyBorder="1"/>
    <xf numFmtId="0" fontId="36" fillId="7" borderId="6" xfId="0" applyFont="1" applyFill="1" applyBorder="1" applyAlignment="1">
      <alignment horizontal="center"/>
    </xf>
    <xf numFmtId="0" fontId="36" fillId="7" borderId="0" xfId="0" applyFont="1" applyFill="1" applyBorder="1"/>
    <xf numFmtId="0" fontId="36" fillId="7" borderId="6" xfId="0" applyFont="1" applyFill="1" applyBorder="1"/>
    <xf numFmtId="0" fontId="36" fillId="6" borderId="6" xfId="0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/>
    </xf>
    <xf numFmtId="0" fontId="36" fillId="3" borderId="6" xfId="0" applyFont="1" applyFill="1" applyBorder="1"/>
    <xf numFmtId="0" fontId="39" fillId="0" borderId="7" xfId="0" applyFont="1" applyBorder="1"/>
    <xf numFmtId="3" fontId="34" fillId="0" borderId="7" xfId="0" applyNumberFormat="1" applyFont="1" applyBorder="1"/>
    <xf numFmtId="187" fontId="34" fillId="0" borderId="6" xfId="0" applyNumberFormat="1" applyFont="1" applyBorder="1"/>
    <xf numFmtId="0" fontId="34" fillId="0" borderId="6" xfId="0" applyFont="1" applyFill="1" applyBorder="1" applyAlignment="1">
      <alignment horizontal="center"/>
    </xf>
    <xf numFmtId="0" fontId="35" fillId="0" borderId="6" xfId="0" applyFont="1" applyBorder="1"/>
    <xf numFmtId="0" fontId="35" fillId="0" borderId="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7" xfId="0" applyFont="1" applyBorder="1" applyAlignment="1"/>
    <xf numFmtId="0" fontId="35" fillId="0" borderId="0" xfId="0" applyFont="1" applyBorder="1"/>
    <xf numFmtId="0" fontId="34" fillId="0" borderId="6" xfId="0" quotePrefix="1" applyFont="1" applyBorder="1"/>
    <xf numFmtId="0" fontId="34" fillId="0" borderId="8" xfId="0" applyFont="1" applyBorder="1"/>
    <xf numFmtId="0" fontId="34" fillId="0" borderId="10" xfId="0" applyFont="1" applyBorder="1" applyAlignment="1">
      <alignment horizontal="center"/>
    </xf>
    <xf numFmtId="0" fontId="35" fillId="0" borderId="1" xfId="0" applyFont="1" applyBorder="1"/>
    <xf numFmtId="0" fontId="34" fillId="0" borderId="10" xfId="0" applyFont="1" applyBorder="1"/>
    <xf numFmtId="0" fontId="33" fillId="0" borderId="7" xfId="0" applyFont="1" applyFill="1" applyBorder="1"/>
    <xf numFmtId="0" fontId="33" fillId="0" borderId="4" xfId="0" applyFont="1" applyFill="1" applyBorder="1" applyAlignment="1">
      <alignment horizontal="center"/>
    </xf>
    <xf numFmtId="0" fontId="33" fillId="8" borderId="6" xfId="0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0" fontId="33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4" fillId="0" borderId="6" xfId="0" applyFont="1" applyFill="1" applyBorder="1"/>
    <xf numFmtId="0" fontId="34" fillId="0" borderId="7" xfId="0" applyFont="1" applyFill="1" applyBorder="1"/>
    <xf numFmtId="0" fontId="38" fillId="0" borderId="6" xfId="0" applyFont="1" applyFill="1" applyBorder="1"/>
    <xf numFmtId="0" fontId="38" fillId="0" borderId="7" xfId="0" applyFont="1" applyFill="1" applyBorder="1"/>
    <xf numFmtId="0" fontId="36" fillId="0" borderId="6" xfId="0" applyFont="1" applyFill="1" applyBorder="1"/>
    <xf numFmtId="0" fontId="4" fillId="0" borderId="6" xfId="0" applyFont="1" applyBorder="1"/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3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3" xfId="0" applyFont="1" applyFill="1" applyBorder="1" applyAlignment="1"/>
    <xf numFmtId="0" fontId="33" fillId="0" borderId="13" xfId="0" applyFont="1" applyFill="1" applyBorder="1" applyAlignment="1">
      <alignment horizontal="center"/>
    </xf>
    <xf numFmtId="187" fontId="33" fillId="0" borderId="0" xfId="1" applyNumberFormat="1" applyFont="1" applyFill="1" applyBorder="1" applyAlignment="1">
      <alignment horizontal="center"/>
    </xf>
    <xf numFmtId="187" fontId="33" fillId="0" borderId="7" xfId="1" applyNumberFormat="1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87" fontId="33" fillId="0" borderId="1" xfId="1" applyNumberFormat="1" applyFont="1" applyFill="1" applyBorder="1" applyAlignment="1">
      <alignment horizontal="center"/>
    </xf>
    <xf numFmtId="0" fontId="33" fillId="0" borderId="10" xfId="0" applyFont="1" applyFill="1" applyBorder="1"/>
    <xf numFmtId="187" fontId="33" fillId="0" borderId="10" xfId="1" applyNumberFormat="1" applyFont="1" applyFill="1" applyBorder="1" applyAlignment="1">
      <alignment horizontal="center"/>
    </xf>
    <xf numFmtId="0" fontId="33" fillId="0" borderId="1" xfId="0" applyFont="1" applyFill="1" applyBorder="1"/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187" fontId="34" fillId="0" borderId="7" xfId="1" applyNumberFormat="1" applyFont="1" applyFill="1" applyBorder="1"/>
    <xf numFmtId="0" fontId="34" fillId="0" borderId="6" xfId="0" quotePrefix="1" applyFont="1" applyFill="1" applyBorder="1" applyAlignment="1">
      <alignment horizontal="center"/>
    </xf>
    <xf numFmtId="0" fontId="36" fillId="0" borderId="6" xfId="0" quotePrefix="1" applyFont="1" applyFill="1" applyBorder="1" applyAlignment="1">
      <alignment horizontal="center"/>
    </xf>
    <xf numFmtId="1" fontId="34" fillId="0" borderId="6" xfId="0" quotePrefix="1" applyNumberFormat="1" applyFont="1" applyFill="1" applyBorder="1" applyAlignment="1">
      <alignment horizontal="center"/>
    </xf>
    <xf numFmtId="0" fontId="42" fillId="0" borderId="5" xfId="0" applyFont="1" applyFill="1" applyBorder="1"/>
    <xf numFmtId="17" fontId="34" fillId="0" borderId="7" xfId="0" applyNumberFormat="1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5" xfId="0" applyFont="1" applyFill="1" applyBorder="1"/>
    <xf numFmtId="0" fontId="38" fillId="0" borderId="6" xfId="0" applyFont="1" applyFill="1" applyBorder="1" applyAlignment="1">
      <alignment horizontal="center"/>
    </xf>
    <xf numFmtId="187" fontId="38" fillId="0" borderId="7" xfId="1" applyNumberFormat="1" applyFont="1" applyFill="1" applyBorder="1"/>
    <xf numFmtId="3" fontId="36" fillId="0" borderId="7" xfId="0" applyNumberFormat="1" applyFont="1" applyFill="1" applyBorder="1"/>
    <xf numFmtId="0" fontId="36" fillId="0" borderId="5" xfId="0" applyFont="1" applyFill="1" applyBorder="1" applyAlignment="1">
      <alignment horizontal="left"/>
    </xf>
    <xf numFmtId="0" fontId="39" fillId="0" borderId="7" xfId="0" applyFont="1" applyFill="1" applyBorder="1" applyAlignment="1">
      <alignment horizontal="center"/>
    </xf>
    <xf numFmtId="0" fontId="39" fillId="0" borderId="5" xfId="0" applyFont="1" applyFill="1" applyBorder="1"/>
    <xf numFmtId="0" fontId="37" fillId="0" borderId="7" xfId="0" applyFont="1" applyFill="1" applyBorder="1"/>
    <xf numFmtId="187" fontId="36" fillId="0" borderId="6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37" fillId="0" borderId="6" xfId="0" applyFont="1" applyFill="1" applyBorder="1" applyAlignment="1">
      <alignment horizontal="center"/>
    </xf>
    <xf numFmtId="0" fontId="37" fillId="0" borderId="5" xfId="0" applyFont="1" applyFill="1" applyBorder="1"/>
    <xf numFmtId="0" fontId="34" fillId="0" borderId="5" xfId="0" applyFont="1" applyFill="1" applyBorder="1" applyAlignment="1"/>
    <xf numFmtId="0" fontId="35" fillId="0" borderId="0" xfId="0" applyFont="1" applyFill="1" applyBorder="1" applyAlignment="1">
      <alignment horizontal="center"/>
    </xf>
    <xf numFmtId="43" fontId="34" fillId="0" borderId="7" xfId="1" applyNumberFormat="1" applyFont="1" applyFill="1" applyBorder="1"/>
    <xf numFmtId="3" fontId="34" fillId="0" borderId="7" xfId="0" applyNumberFormat="1" applyFont="1" applyFill="1" applyBorder="1"/>
    <xf numFmtId="0" fontId="35" fillId="0" borderId="0" xfId="0" applyFont="1" applyFill="1" applyBorder="1"/>
    <xf numFmtId="3" fontId="34" fillId="0" borderId="5" xfId="0" applyNumberFormat="1" applyFont="1" applyFill="1" applyBorder="1"/>
    <xf numFmtId="187" fontId="34" fillId="0" borderId="7" xfId="1" applyNumberFormat="1" applyFont="1" applyFill="1" applyBorder="1" applyAlignment="1">
      <alignment horizontal="center"/>
    </xf>
    <xf numFmtId="187" fontId="33" fillId="0" borderId="3" xfId="1" applyNumberFormat="1" applyFont="1" applyFill="1" applyBorder="1" applyAlignment="1">
      <alignment horizontal="center"/>
    </xf>
    <xf numFmtId="187" fontId="33" fillId="0" borderId="13" xfId="1" applyNumberFormat="1" applyFont="1" applyFill="1" applyBorder="1" applyAlignment="1">
      <alignment horizontal="center"/>
    </xf>
    <xf numFmtId="187" fontId="33" fillId="0" borderId="5" xfId="1" applyNumberFormat="1" applyFont="1" applyFill="1" applyBorder="1" applyAlignment="1">
      <alignment horizontal="center"/>
    </xf>
    <xf numFmtId="187" fontId="33" fillId="0" borderId="9" xfId="1" applyNumberFormat="1" applyFont="1" applyFill="1" applyBorder="1" applyAlignment="1">
      <alignment horizontal="center"/>
    </xf>
    <xf numFmtId="0" fontId="33" fillId="0" borderId="9" xfId="0" applyFont="1" applyFill="1" applyBorder="1"/>
    <xf numFmtId="0" fontId="36" fillId="0" borderId="0" xfId="0" applyFont="1" applyFill="1" applyBorder="1" applyAlignment="1">
      <alignment horizontal="center"/>
    </xf>
    <xf numFmtId="187" fontId="36" fillId="0" borderId="0" xfId="1" applyNumberFormat="1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7" xfId="0" quotePrefix="1" applyFont="1" applyFill="1" applyBorder="1" applyAlignment="1">
      <alignment horizontal="center"/>
    </xf>
    <xf numFmtId="0" fontId="36" fillId="0" borderId="0" xfId="0" quotePrefix="1" applyFont="1" applyFill="1" applyBorder="1" applyAlignment="1">
      <alignment horizontal="center"/>
    </xf>
    <xf numFmtId="187" fontId="36" fillId="0" borderId="0" xfId="1" applyNumberFormat="1" applyFont="1" applyFill="1" applyBorder="1"/>
    <xf numFmtId="187" fontId="36" fillId="0" borderId="0" xfId="1" quotePrefix="1" applyNumberFormat="1" applyFont="1" applyFill="1" applyBorder="1" applyAlignment="1">
      <alignment horizontal="center"/>
    </xf>
    <xf numFmtId="3" fontId="36" fillId="0" borderId="5" xfId="0" applyNumberFormat="1" applyFont="1" applyFill="1" applyBorder="1"/>
    <xf numFmtId="3" fontId="36" fillId="0" borderId="0" xfId="0" applyNumberFormat="1" applyFont="1" applyFill="1" applyBorder="1"/>
    <xf numFmtId="0" fontId="36" fillId="0" borderId="6" xfId="0" applyFont="1" applyFill="1" applyBorder="1" applyAlignment="1"/>
    <xf numFmtId="0" fontId="36" fillId="0" borderId="7" xfId="0" applyFont="1" applyFill="1" applyBorder="1" applyAlignment="1"/>
    <xf numFmtId="0" fontId="42" fillId="0" borderId="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14" borderId="4" xfId="0" applyFont="1" applyFill="1" applyBorder="1" applyAlignment="1">
      <alignment horizontal="center" vertical="center" wrapText="1"/>
    </xf>
    <xf numFmtId="0" fontId="22" fillId="14" borderId="7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10" xfId="0" applyFont="1" applyFill="1" applyBorder="1" applyAlignment="1">
      <alignment horizontal="center" vertical="top" wrapText="1"/>
    </xf>
    <xf numFmtId="0" fontId="22" fillId="13" borderId="4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/>
    </xf>
    <xf numFmtId="0" fontId="22" fillId="14" borderId="7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  <xf numFmtId="0" fontId="22" fillId="13" borderId="14" xfId="0" applyFont="1" applyFill="1" applyBorder="1" applyAlignment="1">
      <alignment horizontal="center"/>
    </xf>
    <xf numFmtId="0" fontId="22" fillId="13" borderId="15" xfId="0" applyFont="1" applyFill="1" applyBorder="1" applyAlignment="1">
      <alignment horizontal="center"/>
    </xf>
    <xf numFmtId="0" fontId="22" fillId="13" borderId="12" xfId="0" applyFont="1" applyFill="1" applyBorder="1" applyAlignment="1">
      <alignment horizontal="center"/>
    </xf>
    <xf numFmtId="0" fontId="22" fillId="14" borderId="14" xfId="0" applyFont="1" applyFill="1" applyBorder="1" applyAlignment="1">
      <alignment horizontal="center"/>
    </xf>
    <xf numFmtId="0" fontId="22" fillId="14" borderId="15" xfId="0" applyFont="1" applyFill="1" applyBorder="1" applyAlignment="1">
      <alignment horizontal="center"/>
    </xf>
    <xf numFmtId="0" fontId="22" fillId="14" borderId="1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1" fontId="22" fillId="13" borderId="4" xfId="0" applyNumberFormat="1" applyFont="1" applyFill="1" applyBorder="1" applyAlignment="1">
      <alignment horizontal="center" vertical="center" wrapText="1"/>
    </xf>
    <xf numFmtId="1" fontId="22" fillId="13" borderId="7" xfId="0" applyNumberFormat="1" applyFont="1" applyFill="1" applyBorder="1" applyAlignment="1">
      <alignment horizontal="center" vertical="center" wrapText="1"/>
    </xf>
    <xf numFmtId="1" fontId="22" fillId="13" borderId="10" xfId="0" applyNumberFormat="1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156128</xdr:colOff>
      <xdr:row>0</xdr:row>
      <xdr:rowOff>160021</xdr:rowOff>
    </xdr:from>
    <xdr:to>
      <xdr:col>22</xdr:col>
      <xdr:colOff>310799</xdr:colOff>
      <xdr:row>1</xdr:row>
      <xdr:rowOff>190501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02710DCD-BE2D-4AF2-BA6B-1DCC86D67963}"/>
            </a:ext>
          </a:extLst>
        </xdr:cNvPr>
        <xdr:cNvSpPr txBox="1"/>
      </xdr:nvSpPr>
      <xdr:spPr>
        <a:xfrm>
          <a:off x="9348766" y="160021"/>
          <a:ext cx="835607" cy="2817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</a:t>
          </a:r>
          <a:r>
            <a:rPr lang="en-US" sz="1100"/>
            <a:t>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0</xdr:row>
      <xdr:rowOff>152400</xdr:rowOff>
    </xdr:from>
    <xdr:to>
      <xdr:col>22</xdr:col>
      <xdr:colOff>358141</xdr:colOff>
      <xdr:row>1</xdr:row>
      <xdr:rowOff>137160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FD6A0C28-75AA-40C8-BAB0-5603D6CC7369}"/>
            </a:ext>
          </a:extLst>
        </xdr:cNvPr>
        <xdr:cNvSpPr txBox="1"/>
      </xdr:nvSpPr>
      <xdr:spPr>
        <a:xfrm>
          <a:off x="9189720" y="152400"/>
          <a:ext cx="838201" cy="312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</a:t>
          </a:r>
          <a:r>
            <a:rPr lang="en-US" sz="1100"/>
            <a:t>3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217714</xdr:rowOff>
    </xdr:from>
    <xdr:to>
      <xdr:col>22</xdr:col>
      <xdr:colOff>128628</xdr:colOff>
      <xdr:row>1</xdr:row>
      <xdr:rowOff>231321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402032FA-6C74-46E3-AB56-E6A8F9FAA2B9}"/>
            </a:ext>
          </a:extLst>
        </xdr:cNvPr>
        <xdr:cNvSpPr txBox="1"/>
      </xdr:nvSpPr>
      <xdr:spPr>
        <a:xfrm>
          <a:off x="8769804" y="217714"/>
          <a:ext cx="720538" cy="306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</a:t>
          </a:r>
          <a:r>
            <a:rPr lang="en-US" sz="1100"/>
            <a:t>. 3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202163</xdr:colOff>
      <xdr:row>0</xdr:row>
      <xdr:rowOff>202164</xdr:rowOff>
    </xdr:from>
    <xdr:to>
      <xdr:col>22</xdr:col>
      <xdr:colOff>272141</xdr:colOff>
      <xdr:row>1</xdr:row>
      <xdr:rowOff>202163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D493A7CA-2788-449C-8EB8-3854CE32D4BE}"/>
            </a:ext>
          </a:extLst>
        </xdr:cNvPr>
        <xdr:cNvSpPr txBox="1"/>
      </xdr:nvSpPr>
      <xdr:spPr>
        <a:xfrm>
          <a:off x="9066245" y="202164"/>
          <a:ext cx="754223" cy="2876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</a:t>
          </a:r>
          <a:r>
            <a:rPr lang="en-US" sz="1100"/>
            <a:t>3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468922</xdr:colOff>
      <xdr:row>0</xdr:row>
      <xdr:rowOff>247487</xdr:rowOff>
    </xdr:from>
    <xdr:to>
      <xdr:col>22</xdr:col>
      <xdr:colOff>488460</xdr:colOff>
      <xdr:row>1</xdr:row>
      <xdr:rowOff>182359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3E152EFE-4AF0-401F-9E5C-19B767E2BBB9}"/>
            </a:ext>
          </a:extLst>
        </xdr:cNvPr>
        <xdr:cNvSpPr txBox="1"/>
      </xdr:nvSpPr>
      <xdr:spPr>
        <a:xfrm>
          <a:off x="9345896" y="247487"/>
          <a:ext cx="677333" cy="221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</a:t>
          </a:r>
          <a:r>
            <a:rPr lang="en-US" sz="1100"/>
            <a:t>3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584969</xdr:colOff>
      <xdr:row>0</xdr:row>
      <xdr:rowOff>138545</xdr:rowOff>
    </xdr:from>
    <xdr:to>
      <xdr:col>22</xdr:col>
      <xdr:colOff>76969</xdr:colOff>
      <xdr:row>1</xdr:row>
      <xdr:rowOff>158232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E3DE5FCE-B7D2-4C78-834D-7CEF5A1BAF4E}"/>
            </a:ext>
          </a:extLst>
        </xdr:cNvPr>
        <xdr:cNvSpPr txBox="1"/>
      </xdr:nvSpPr>
      <xdr:spPr>
        <a:xfrm>
          <a:off x="9120908" y="138545"/>
          <a:ext cx="754303" cy="312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</a:t>
          </a:r>
          <a:r>
            <a:rPr lang="en-US" sz="1100"/>
            <a:t>3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307877</xdr:colOff>
      <xdr:row>0</xdr:row>
      <xdr:rowOff>192423</xdr:rowOff>
    </xdr:from>
    <xdr:to>
      <xdr:col>22</xdr:col>
      <xdr:colOff>477210</xdr:colOff>
      <xdr:row>1</xdr:row>
      <xdr:rowOff>170879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886C7913-5CC7-424F-9C11-60073AE67690}"/>
            </a:ext>
          </a:extLst>
        </xdr:cNvPr>
        <xdr:cNvSpPr txBox="1"/>
      </xdr:nvSpPr>
      <xdr:spPr>
        <a:xfrm>
          <a:off x="9374907" y="192423"/>
          <a:ext cx="862061" cy="270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</a:t>
          </a:r>
          <a:r>
            <a:rPr lang="en-US" sz="1100"/>
            <a:t>3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201706</xdr:colOff>
      <xdr:row>0</xdr:row>
      <xdr:rowOff>77040</xdr:rowOff>
    </xdr:from>
    <xdr:to>
      <xdr:col>38</xdr:col>
      <xdr:colOff>268940</xdr:colOff>
      <xdr:row>1</xdr:row>
      <xdr:rowOff>112983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139E6797-8D3D-4516-98A9-EA27121D6897}"/>
            </a:ext>
          </a:extLst>
        </xdr:cNvPr>
        <xdr:cNvSpPr txBox="1"/>
      </xdr:nvSpPr>
      <xdr:spPr>
        <a:xfrm>
          <a:off x="11989846" y="77040"/>
          <a:ext cx="737794" cy="272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ภ.ด.ส.๗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2"/>
  <sheetViews>
    <sheetView view="pageBreakPreview" zoomScale="94" zoomScaleNormal="100" zoomScaleSheetLayoutView="94" workbookViewId="0">
      <pane ySplit="7" topLeftCell="A317" activePane="bottomLeft" state="frozen"/>
      <selection pane="bottomLeft" activeCell="AA327" sqref="AA327:AC331"/>
    </sheetView>
  </sheetViews>
  <sheetFormatPr defaultColWidth="9" defaultRowHeight="19.8" customHeight="1"/>
  <cols>
    <col min="1" max="1" width="4" style="379" customWidth="1"/>
    <col min="2" max="2" width="6.69921875" style="379" customWidth="1"/>
    <col min="3" max="3" width="5.796875" style="379" customWidth="1"/>
    <col min="4" max="4" width="4.5" style="380" customWidth="1"/>
    <col min="5" max="5" width="4.59765625" style="379" customWidth="1"/>
    <col min="6" max="6" width="9.09765625" style="379" customWidth="1"/>
    <col min="7" max="8" width="3.59765625" style="335" customWidth="1"/>
    <col min="9" max="9" width="4.19921875" style="335" customWidth="1"/>
    <col min="10" max="10" width="6.09765625" style="382" hidden="1" customWidth="1"/>
    <col min="11" max="11" width="4.69921875" style="355" customWidth="1"/>
    <col min="12" max="12" width="7.8984375" style="382" customWidth="1"/>
    <col min="13" max="13" width="4.8984375" style="355" customWidth="1"/>
    <col min="14" max="14" width="9.8984375" style="355" customWidth="1"/>
    <col min="15" max="15" width="3.296875" style="355" customWidth="1"/>
    <col min="16" max="16" width="4.8984375" style="355" customWidth="1"/>
    <col min="17" max="17" width="7.5" style="355" customWidth="1"/>
    <col min="18" max="18" width="9" style="278" customWidth="1"/>
    <col min="19" max="19" width="7.19921875" style="278" customWidth="1"/>
    <col min="20" max="20" width="7.296875" style="278" customWidth="1"/>
    <col min="21" max="21" width="7.796875" style="278" customWidth="1"/>
    <col min="22" max="22" width="8.8984375" style="278" customWidth="1"/>
    <col min="23" max="23" width="7.69921875" style="278" customWidth="1"/>
    <col min="24" max="24" width="4.796875" style="379" customWidth="1"/>
    <col min="25" max="25" width="3.59765625" style="239" customWidth="1"/>
    <col min="26" max="26" width="14.09765625" style="239" customWidth="1"/>
    <col min="27" max="27" width="18" style="239" customWidth="1"/>
    <col min="28" max="16384" width="9" style="8"/>
  </cols>
  <sheetData>
    <row r="1" spans="1:27" s="1" customFormat="1" ht="19.8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298"/>
      <c r="Y1" s="361"/>
      <c r="Z1" s="361"/>
      <c r="AA1" s="361"/>
    </row>
    <row r="2" spans="1:27" s="1" customFormat="1" ht="19.8" customHeight="1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298"/>
      <c r="Y2" s="361"/>
      <c r="Z2" s="361"/>
      <c r="AA2" s="361"/>
    </row>
    <row r="3" spans="1:27" s="1" customFormat="1" ht="19.8" customHeight="1">
      <c r="A3" s="432" t="s">
        <v>3082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4"/>
      <c r="O3" s="432" t="s">
        <v>3083</v>
      </c>
      <c r="P3" s="432"/>
      <c r="Q3" s="432"/>
      <c r="R3" s="432"/>
      <c r="S3" s="432"/>
      <c r="T3" s="432"/>
      <c r="U3" s="432"/>
      <c r="V3" s="433"/>
      <c r="W3" s="348"/>
      <c r="X3" s="362"/>
      <c r="Y3" s="362"/>
      <c r="Z3" s="362"/>
      <c r="AA3" s="362"/>
    </row>
    <row r="4" spans="1:27" s="1" customFormat="1" ht="19.8" customHeight="1">
      <c r="A4" s="363"/>
      <c r="B4" s="363"/>
      <c r="C4" s="436" t="s">
        <v>3</v>
      </c>
      <c r="D4" s="437"/>
      <c r="E4" s="437"/>
      <c r="F4" s="363"/>
      <c r="G4" s="436" t="s">
        <v>4</v>
      </c>
      <c r="H4" s="437"/>
      <c r="I4" s="437"/>
      <c r="J4" s="366"/>
      <c r="K4" s="438" t="s">
        <v>5</v>
      </c>
      <c r="L4" s="432"/>
      <c r="M4" s="432"/>
      <c r="N4" s="434"/>
      <c r="O4" s="348"/>
      <c r="P4" s="367"/>
      <c r="Q4" s="348"/>
      <c r="R4" s="438" t="s">
        <v>5</v>
      </c>
      <c r="S4" s="432"/>
      <c r="T4" s="432"/>
      <c r="U4" s="432"/>
      <c r="V4" s="295"/>
      <c r="W4" s="293"/>
      <c r="X4" s="363"/>
      <c r="Y4" s="424"/>
      <c r="Z4" s="425"/>
      <c r="AA4" s="425"/>
    </row>
    <row r="5" spans="1:27" s="1" customFormat="1" ht="19.8" customHeight="1">
      <c r="A5" s="271" t="s">
        <v>8</v>
      </c>
      <c r="B5" s="298" t="s">
        <v>11</v>
      </c>
      <c r="C5" s="363" t="s">
        <v>12</v>
      </c>
      <c r="D5" s="363" t="s">
        <v>13</v>
      </c>
      <c r="E5" s="348" t="s">
        <v>14</v>
      </c>
      <c r="F5" s="298" t="s">
        <v>15</v>
      </c>
      <c r="G5" s="348" t="s">
        <v>16</v>
      </c>
      <c r="H5" s="362" t="s">
        <v>17</v>
      </c>
      <c r="I5" s="348" t="s">
        <v>18</v>
      </c>
      <c r="J5" s="368" t="s">
        <v>19</v>
      </c>
      <c r="K5" s="271" t="s">
        <v>20</v>
      </c>
      <c r="L5" s="369" t="s">
        <v>21</v>
      </c>
      <c r="M5" s="298" t="s">
        <v>22</v>
      </c>
      <c r="N5" s="271" t="s">
        <v>23</v>
      </c>
      <c r="O5" s="271" t="s">
        <v>8</v>
      </c>
      <c r="P5" s="271" t="s">
        <v>3079</v>
      </c>
      <c r="Q5" s="271" t="s">
        <v>11</v>
      </c>
      <c r="R5" s="271" t="s">
        <v>3080</v>
      </c>
      <c r="S5" s="271" t="s">
        <v>26</v>
      </c>
      <c r="T5" s="298" t="s">
        <v>27</v>
      </c>
      <c r="U5" s="271" t="s">
        <v>28</v>
      </c>
      <c r="V5" s="271" t="s">
        <v>31</v>
      </c>
      <c r="W5" s="209" t="s">
        <v>10</v>
      </c>
      <c r="X5" s="370" t="s">
        <v>8</v>
      </c>
      <c r="Y5" s="426" t="s">
        <v>9</v>
      </c>
      <c r="Z5" s="427"/>
      <c r="AA5" s="428"/>
    </row>
    <row r="6" spans="1:27" s="1" customFormat="1" ht="19.8" customHeight="1">
      <c r="A6" s="271"/>
      <c r="B6" s="298" t="s">
        <v>39</v>
      </c>
      <c r="C6" s="370" t="s">
        <v>40</v>
      </c>
      <c r="D6" s="370" t="s">
        <v>39</v>
      </c>
      <c r="E6" s="271" t="s">
        <v>41</v>
      </c>
      <c r="F6" s="298" t="s">
        <v>42</v>
      </c>
      <c r="G6" s="271"/>
      <c r="H6" s="298"/>
      <c r="I6" s="271"/>
      <c r="J6" s="368" t="s">
        <v>39</v>
      </c>
      <c r="K6" s="271" t="s">
        <v>43</v>
      </c>
      <c r="L6" s="369"/>
      <c r="M6" s="298"/>
      <c r="N6" s="271" t="s">
        <v>44</v>
      </c>
      <c r="O6" s="271"/>
      <c r="P6" s="271" t="s">
        <v>12</v>
      </c>
      <c r="Q6" s="271" t="s">
        <v>3090</v>
      </c>
      <c r="R6" s="271" t="s">
        <v>3081</v>
      </c>
      <c r="S6" s="271" t="s">
        <v>46</v>
      </c>
      <c r="T6" s="271" t="s">
        <v>47</v>
      </c>
      <c r="U6" s="271" t="s">
        <v>48</v>
      </c>
      <c r="V6" s="271" t="s">
        <v>49</v>
      </c>
      <c r="W6" s="209"/>
      <c r="X6" s="370"/>
      <c r="Y6" s="429"/>
      <c r="Z6" s="430"/>
      <c r="AA6" s="431"/>
    </row>
    <row r="7" spans="1:27" s="1" customFormat="1" ht="19.8" customHeight="1">
      <c r="A7" s="275"/>
      <c r="B7" s="299"/>
      <c r="C7" s="371" t="s">
        <v>56</v>
      </c>
      <c r="D7" s="371"/>
      <c r="E7" s="275"/>
      <c r="F7" s="299" t="s">
        <v>57</v>
      </c>
      <c r="G7" s="275"/>
      <c r="H7" s="299"/>
      <c r="I7" s="275"/>
      <c r="J7" s="372" t="s">
        <v>18</v>
      </c>
      <c r="K7" s="373"/>
      <c r="L7" s="374" t="s">
        <v>58</v>
      </c>
      <c r="M7" s="375"/>
      <c r="N7" s="373"/>
      <c r="O7" s="373"/>
      <c r="P7" s="373"/>
      <c r="Q7" s="373" t="s">
        <v>3091</v>
      </c>
      <c r="R7" s="275"/>
      <c r="S7" s="275"/>
      <c r="T7" s="299" t="s">
        <v>46</v>
      </c>
      <c r="U7" s="275" t="s">
        <v>59</v>
      </c>
      <c r="V7" s="275" t="s">
        <v>61</v>
      </c>
      <c r="W7" s="219"/>
      <c r="X7" s="275"/>
      <c r="Y7" s="376"/>
      <c r="Z7" s="377" t="s">
        <v>55</v>
      </c>
      <c r="AA7" s="377" t="s">
        <v>20</v>
      </c>
    </row>
    <row r="8" spans="1:27" ht="19.8" customHeight="1">
      <c r="A8" s="378">
        <v>1</v>
      </c>
      <c r="B8" s="379" t="s">
        <v>66</v>
      </c>
      <c r="C8" s="378">
        <v>7574</v>
      </c>
      <c r="D8" s="380">
        <v>172</v>
      </c>
      <c r="E8" s="379">
        <v>74</v>
      </c>
      <c r="F8" s="379" t="s">
        <v>67</v>
      </c>
      <c r="G8" s="381">
        <v>8</v>
      </c>
      <c r="H8" s="381">
        <v>2</v>
      </c>
      <c r="I8" s="381">
        <v>15</v>
      </c>
      <c r="J8" s="382">
        <v>3415</v>
      </c>
      <c r="L8" s="382">
        <v>3415</v>
      </c>
      <c r="X8" s="378">
        <v>1</v>
      </c>
      <c r="Y8" s="239" t="s">
        <v>63</v>
      </c>
      <c r="Z8" s="239" t="s">
        <v>64</v>
      </c>
      <c r="AA8" s="239" t="s">
        <v>65</v>
      </c>
    </row>
    <row r="9" spans="1:27" ht="19.8" customHeight="1">
      <c r="A9" s="378">
        <v>2</v>
      </c>
      <c r="B9" s="379" t="s">
        <v>66</v>
      </c>
      <c r="C9" s="378">
        <v>5489</v>
      </c>
      <c r="D9" s="380">
        <v>62</v>
      </c>
      <c r="E9" s="379">
        <v>89</v>
      </c>
      <c r="F9" s="379" t="s">
        <v>67</v>
      </c>
      <c r="G9" s="381">
        <v>13</v>
      </c>
      <c r="H9" s="381">
        <v>2</v>
      </c>
      <c r="I9" s="381">
        <v>46</v>
      </c>
      <c r="J9" s="382">
        <v>5446</v>
      </c>
      <c r="L9" s="382">
        <v>5446</v>
      </c>
      <c r="X9" s="378">
        <v>2</v>
      </c>
      <c r="Y9" s="239" t="s">
        <v>63</v>
      </c>
      <c r="Z9" s="239" t="s">
        <v>68</v>
      </c>
      <c r="AA9" s="239" t="s">
        <v>69</v>
      </c>
    </row>
    <row r="10" spans="1:27" ht="19.8" customHeight="1">
      <c r="A10" s="378">
        <v>3</v>
      </c>
      <c r="B10" s="379" t="s">
        <v>66</v>
      </c>
      <c r="C10" s="378">
        <v>6025</v>
      </c>
      <c r="D10" s="380">
        <v>134</v>
      </c>
      <c r="E10" s="379">
        <v>25</v>
      </c>
      <c r="F10" s="379" t="s">
        <v>67</v>
      </c>
      <c r="G10" s="335">
        <v>8</v>
      </c>
      <c r="H10" s="383" t="s">
        <v>73</v>
      </c>
      <c r="I10" s="335">
        <v>42</v>
      </c>
      <c r="J10" s="382">
        <v>3242</v>
      </c>
      <c r="L10" s="382">
        <v>3242</v>
      </c>
      <c r="X10" s="378">
        <v>3</v>
      </c>
      <c r="Y10" s="239" t="s">
        <v>70</v>
      </c>
      <c r="Z10" s="239" t="s">
        <v>71</v>
      </c>
      <c r="AA10" s="239" t="s">
        <v>72</v>
      </c>
    </row>
    <row r="11" spans="1:27" ht="19.8" customHeight="1">
      <c r="A11" s="378"/>
      <c r="B11" s="379" t="s">
        <v>66</v>
      </c>
      <c r="C11" s="378">
        <v>837</v>
      </c>
      <c r="D11" s="380">
        <v>75</v>
      </c>
      <c r="E11" s="379">
        <v>37</v>
      </c>
      <c r="G11" s="335">
        <v>8</v>
      </c>
      <c r="H11" s="383">
        <v>0</v>
      </c>
      <c r="I11" s="335">
        <v>70</v>
      </c>
      <c r="J11" s="382">
        <v>3270</v>
      </c>
      <c r="L11" s="382">
        <v>3270</v>
      </c>
      <c r="X11" s="378"/>
    </row>
    <row r="12" spans="1:27" ht="19.8" customHeight="1">
      <c r="A12" s="378">
        <v>4</v>
      </c>
      <c r="B12" s="379" t="s">
        <v>66</v>
      </c>
      <c r="C12" s="378">
        <v>834</v>
      </c>
      <c r="D12" s="380">
        <v>2</v>
      </c>
      <c r="E12" s="379">
        <v>34</v>
      </c>
      <c r="F12" s="379" t="s">
        <v>67</v>
      </c>
      <c r="G12" s="335">
        <v>7</v>
      </c>
      <c r="H12" s="383">
        <v>0</v>
      </c>
      <c r="I12" s="335">
        <v>56</v>
      </c>
      <c r="J12" s="382">
        <v>2856</v>
      </c>
      <c r="L12" s="382">
        <v>2856</v>
      </c>
      <c r="X12" s="378">
        <v>4</v>
      </c>
      <c r="Y12" s="239" t="s">
        <v>70</v>
      </c>
      <c r="Z12" s="239" t="s">
        <v>74</v>
      </c>
      <c r="AA12" s="239" t="s">
        <v>75</v>
      </c>
    </row>
    <row r="13" spans="1:27" ht="19.8" customHeight="1">
      <c r="A13" s="378"/>
      <c r="B13" s="379" t="s">
        <v>66</v>
      </c>
      <c r="C13" s="378">
        <v>6013</v>
      </c>
      <c r="D13" s="380">
        <v>127</v>
      </c>
      <c r="E13" s="379">
        <v>18</v>
      </c>
      <c r="G13" s="335">
        <v>12</v>
      </c>
      <c r="H13" s="383">
        <v>0</v>
      </c>
      <c r="I13" s="383">
        <v>0</v>
      </c>
      <c r="J13" s="382">
        <v>4800</v>
      </c>
      <c r="L13" s="382">
        <v>4800</v>
      </c>
      <c r="X13" s="378"/>
    </row>
    <row r="14" spans="1:27" ht="19.8" customHeight="1">
      <c r="A14" s="378"/>
      <c r="B14" s="379" t="s">
        <v>66</v>
      </c>
      <c r="C14" s="378">
        <v>922</v>
      </c>
      <c r="D14" s="380">
        <v>83</v>
      </c>
      <c r="E14" s="379">
        <v>22</v>
      </c>
      <c r="G14" s="335">
        <v>7</v>
      </c>
      <c r="H14" s="335">
        <v>2</v>
      </c>
      <c r="I14" s="383">
        <v>0</v>
      </c>
      <c r="J14" s="382">
        <v>3000</v>
      </c>
      <c r="L14" s="382">
        <v>3000</v>
      </c>
      <c r="X14" s="378"/>
    </row>
    <row r="15" spans="1:27" ht="19.8" customHeight="1">
      <c r="A15" s="378">
        <v>5</v>
      </c>
      <c r="B15" s="379" t="s">
        <v>66</v>
      </c>
      <c r="C15" s="378">
        <v>5879</v>
      </c>
      <c r="D15" s="380">
        <v>6</v>
      </c>
      <c r="E15" s="378">
        <v>79</v>
      </c>
      <c r="F15" s="379" t="s">
        <v>67</v>
      </c>
      <c r="G15" s="381">
        <v>3</v>
      </c>
      <c r="H15" s="381">
        <v>3</v>
      </c>
      <c r="I15" s="384" t="s">
        <v>78</v>
      </c>
      <c r="J15" s="382">
        <v>1506</v>
      </c>
      <c r="L15" s="382">
        <v>1506</v>
      </c>
      <c r="X15" s="378">
        <v>5</v>
      </c>
      <c r="Y15" s="248" t="s">
        <v>70</v>
      </c>
      <c r="Z15" s="248" t="s">
        <v>76</v>
      </c>
      <c r="AA15" s="248" t="s">
        <v>77</v>
      </c>
    </row>
    <row r="16" spans="1:27" ht="19.8" customHeight="1">
      <c r="A16" s="378"/>
      <c r="B16" s="379" t="s">
        <v>66</v>
      </c>
      <c r="C16" s="378">
        <v>6019</v>
      </c>
      <c r="D16" s="380">
        <v>128</v>
      </c>
      <c r="E16" s="378">
        <v>19</v>
      </c>
      <c r="F16" s="378"/>
      <c r="G16" s="381">
        <v>6</v>
      </c>
      <c r="H16" s="381">
        <v>0</v>
      </c>
      <c r="I16" s="381">
        <v>0</v>
      </c>
      <c r="J16" s="382">
        <v>2400</v>
      </c>
      <c r="L16" s="382">
        <v>2400</v>
      </c>
      <c r="X16" s="378"/>
      <c r="Y16" s="248"/>
      <c r="Z16" s="248"/>
      <c r="AA16" s="248"/>
    </row>
    <row r="17" spans="1:27" ht="19.8" customHeight="1">
      <c r="A17" s="378"/>
      <c r="B17" s="379" t="s">
        <v>66</v>
      </c>
      <c r="C17" s="378">
        <v>2171</v>
      </c>
      <c r="D17" s="380">
        <v>3</v>
      </c>
      <c r="E17" s="378">
        <v>71</v>
      </c>
      <c r="F17" s="378"/>
      <c r="G17" s="381">
        <v>15</v>
      </c>
      <c r="H17" s="381">
        <v>2</v>
      </c>
      <c r="I17" s="381">
        <v>39</v>
      </c>
      <c r="J17" s="382">
        <v>6239</v>
      </c>
      <c r="L17" s="382">
        <v>6239</v>
      </c>
      <c r="X17" s="378"/>
      <c r="Y17" s="248"/>
      <c r="Z17" s="248"/>
      <c r="AA17" s="248"/>
    </row>
    <row r="18" spans="1:27" ht="19.8" customHeight="1">
      <c r="A18" s="378"/>
      <c r="B18" s="379" t="s">
        <v>66</v>
      </c>
      <c r="C18" s="378">
        <v>1426</v>
      </c>
      <c r="D18" s="380">
        <v>8</v>
      </c>
      <c r="E18" s="378">
        <v>26</v>
      </c>
      <c r="F18" s="378"/>
      <c r="G18" s="381">
        <v>8</v>
      </c>
      <c r="H18" s="381">
        <v>3</v>
      </c>
      <c r="I18" s="381">
        <v>32</v>
      </c>
      <c r="J18" s="382">
        <v>3532</v>
      </c>
      <c r="L18" s="382">
        <v>3532</v>
      </c>
      <c r="X18" s="378"/>
      <c r="Y18" s="248"/>
      <c r="Z18" s="248"/>
      <c r="AA18" s="248"/>
    </row>
    <row r="19" spans="1:27" ht="19.8" customHeight="1">
      <c r="A19" s="378"/>
      <c r="B19" s="379" t="s">
        <v>66</v>
      </c>
      <c r="C19" s="378">
        <v>2198</v>
      </c>
      <c r="D19" s="380">
        <v>108</v>
      </c>
      <c r="E19" s="378">
        <v>98</v>
      </c>
      <c r="F19" s="378"/>
      <c r="G19" s="381">
        <v>31</v>
      </c>
      <c r="H19" s="381">
        <v>2</v>
      </c>
      <c r="I19" s="381">
        <v>2</v>
      </c>
      <c r="J19" s="382">
        <v>12602</v>
      </c>
      <c r="L19" s="382">
        <v>12602</v>
      </c>
      <c r="X19" s="378"/>
      <c r="Y19" s="248"/>
      <c r="Z19" s="248"/>
      <c r="AA19" s="248"/>
    </row>
    <row r="20" spans="1:27" ht="19.8" customHeight="1">
      <c r="A20" s="378">
        <v>6</v>
      </c>
      <c r="B20" s="379" t="s">
        <v>66</v>
      </c>
      <c r="C20" s="378">
        <v>6010</v>
      </c>
      <c r="D20" s="380">
        <v>147</v>
      </c>
      <c r="E20" s="379">
        <v>10</v>
      </c>
      <c r="F20" s="379" t="s">
        <v>67</v>
      </c>
      <c r="G20" s="335">
        <v>8</v>
      </c>
      <c r="H20" s="335">
        <v>0</v>
      </c>
      <c r="I20" s="335">
        <v>65</v>
      </c>
      <c r="J20" s="382">
        <v>3265</v>
      </c>
      <c r="L20" s="382">
        <v>3265</v>
      </c>
      <c r="X20" s="378">
        <v>6</v>
      </c>
      <c r="Y20" s="239" t="s">
        <v>70</v>
      </c>
      <c r="Z20" s="239" t="s">
        <v>79</v>
      </c>
      <c r="AA20" s="239" t="s">
        <v>80</v>
      </c>
    </row>
    <row r="21" spans="1:27" ht="19.8" customHeight="1">
      <c r="A21" s="378">
        <v>7</v>
      </c>
      <c r="B21" s="379" t="s">
        <v>66</v>
      </c>
      <c r="C21" s="378" t="s">
        <v>83</v>
      </c>
      <c r="D21" s="380">
        <v>146</v>
      </c>
      <c r="E21" s="379" t="s">
        <v>84</v>
      </c>
      <c r="F21" s="379" t="s">
        <v>67</v>
      </c>
      <c r="G21" s="335">
        <v>5</v>
      </c>
      <c r="H21" s="335">
        <v>2</v>
      </c>
      <c r="I21" s="335">
        <v>21</v>
      </c>
      <c r="J21" s="382">
        <v>2221</v>
      </c>
      <c r="L21" s="382">
        <v>2221</v>
      </c>
      <c r="X21" s="378">
        <v>7</v>
      </c>
      <c r="Y21" s="239" t="s">
        <v>70</v>
      </c>
      <c r="Z21" s="239" t="s">
        <v>81</v>
      </c>
      <c r="AA21" s="239" t="s">
        <v>82</v>
      </c>
    </row>
    <row r="22" spans="1:27" ht="19.8" customHeight="1">
      <c r="B22" s="379" t="s">
        <v>66</v>
      </c>
      <c r="C22" s="379">
        <v>6009</v>
      </c>
      <c r="D22" s="380">
        <v>174</v>
      </c>
      <c r="E22" s="379">
        <v>9</v>
      </c>
      <c r="G22" s="335">
        <v>5</v>
      </c>
      <c r="H22" s="335">
        <v>1</v>
      </c>
      <c r="I22" s="335">
        <v>18</v>
      </c>
      <c r="J22" s="382">
        <v>2118</v>
      </c>
      <c r="L22" s="382">
        <v>2118</v>
      </c>
    </row>
    <row r="23" spans="1:27" ht="19.8" customHeight="1">
      <c r="A23" s="379">
        <v>8</v>
      </c>
      <c r="B23" s="379" t="s">
        <v>66</v>
      </c>
      <c r="C23" s="379">
        <v>6271</v>
      </c>
      <c r="D23" s="380">
        <v>138</v>
      </c>
      <c r="E23" s="379">
        <v>71</v>
      </c>
      <c r="F23" s="379" t="s">
        <v>67</v>
      </c>
      <c r="G23" s="335">
        <v>7</v>
      </c>
      <c r="H23" s="335">
        <v>0</v>
      </c>
      <c r="I23" s="335">
        <v>88</v>
      </c>
      <c r="J23" s="382">
        <v>2888</v>
      </c>
      <c r="L23" s="382">
        <v>2888</v>
      </c>
      <c r="X23" s="379">
        <v>8</v>
      </c>
      <c r="Y23" s="239" t="s">
        <v>70</v>
      </c>
      <c r="Z23" s="239" t="s">
        <v>85</v>
      </c>
      <c r="AA23" s="239" t="s">
        <v>72</v>
      </c>
    </row>
    <row r="24" spans="1:27" ht="19.8" customHeight="1">
      <c r="A24" s="379">
        <v>9</v>
      </c>
      <c r="B24" s="379" t="s">
        <v>66</v>
      </c>
      <c r="C24" s="379">
        <v>7650</v>
      </c>
      <c r="D24" s="380">
        <v>151</v>
      </c>
      <c r="E24" s="379">
        <v>50</v>
      </c>
      <c r="F24" s="379" t="s">
        <v>67</v>
      </c>
      <c r="G24" s="335">
        <v>10</v>
      </c>
      <c r="H24" s="335">
        <v>0</v>
      </c>
      <c r="I24" s="335">
        <v>0</v>
      </c>
      <c r="J24" s="382">
        <v>4000</v>
      </c>
      <c r="L24" s="382">
        <v>4000</v>
      </c>
      <c r="X24" s="379">
        <v>9</v>
      </c>
      <c r="Y24" s="239" t="s">
        <v>86</v>
      </c>
      <c r="Z24" s="239" t="s">
        <v>87</v>
      </c>
      <c r="AA24" s="239" t="s">
        <v>88</v>
      </c>
    </row>
    <row r="25" spans="1:27" ht="19.8" customHeight="1">
      <c r="A25" s="379">
        <v>10</v>
      </c>
      <c r="B25" s="379" t="s">
        <v>66</v>
      </c>
      <c r="C25" s="379">
        <v>7658</v>
      </c>
      <c r="D25" s="380">
        <v>173</v>
      </c>
      <c r="E25" s="379">
        <v>58</v>
      </c>
      <c r="F25" s="379" t="s">
        <v>67</v>
      </c>
      <c r="G25" s="335">
        <v>4</v>
      </c>
      <c r="H25" s="335">
        <v>0</v>
      </c>
      <c r="I25" s="335">
        <v>0</v>
      </c>
      <c r="J25" s="382">
        <v>1600</v>
      </c>
      <c r="L25" s="382">
        <v>1600</v>
      </c>
      <c r="X25" s="379">
        <v>10</v>
      </c>
      <c r="Y25" s="239" t="s">
        <v>70</v>
      </c>
      <c r="Z25" s="239" t="s">
        <v>89</v>
      </c>
      <c r="AA25" s="239" t="s">
        <v>90</v>
      </c>
    </row>
    <row r="26" spans="1:27" ht="19.8" customHeight="1">
      <c r="B26" s="379" t="s">
        <v>66</v>
      </c>
      <c r="C26" s="379">
        <v>1576</v>
      </c>
      <c r="D26" s="380">
        <v>25</v>
      </c>
      <c r="E26" s="379">
        <v>76</v>
      </c>
      <c r="G26" s="335">
        <v>21</v>
      </c>
      <c r="H26" s="335">
        <v>0</v>
      </c>
      <c r="I26" s="335">
        <v>96</v>
      </c>
      <c r="J26" s="382">
        <v>8496</v>
      </c>
      <c r="L26" s="382">
        <v>8496</v>
      </c>
    </row>
    <row r="27" spans="1:27" ht="19.8" customHeight="1">
      <c r="B27" s="379" t="s">
        <v>66</v>
      </c>
      <c r="C27" s="379">
        <v>3702</v>
      </c>
      <c r="D27" s="380">
        <v>49</v>
      </c>
      <c r="E27" s="379">
        <v>2</v>
      </c>
      <c r="G27" s="335">
        <v>5</v>
      </c>
      <c r="H27" s="335">
        <v>2</v>
      </c>
      <c r="I27" s="335">
        <v>88</v>
      </c>
      <c r="J27" s="382">
        <v>2288</v>
      </c>
      <c r="L27" s="382">
        <v>2288</v>
      </c>
    </row>
    <row r="28" spans="1:27" ht="19.8" customHeight="1">
      <c r="A28" s="379">
        <v>11</v>
      </c>
      <c r="B28" s="379" t="s">
        <v>66</v>
      </c>
      <c r="C28" s="379">
        <v>5878</v>
      </c>
      <c r="D28" s="380">
        <v>58</v>
      </c>
      <c r="E28" s="379">
        <v>78</v>
      </c>
      <c r="F28" s="379" t="s">
        <v>67</v>
      </c>
      <c r="G28" s="335">
        <v>13</v>
      </c>
      <c r="H28" s="335">
        <v>2</v>
      </c>
      <c r="I28" s="335">
        <v>36</v>
      </c>
      <c r="J28" s="382">
        <v>5436</v>
      </c>
      <c r="L28" s="382">
        <v>5436</v>
      </c>
      <c r="X28" s="379">
        <v>11</v>
      </c>
      <c r="Y28" s="239" t="s">
        <v>91</v>
      </c>
      <c r="Z28" s="239" t="s">
        <v>92</v>
      </c>
      <c r="AA28" s="239" t="s">
        <v>93</v>
      </c>
    </row>
    <row r="29" spans="1:27" ht="19.8" customHeight="1">
      <c r="A29" s="379">
        <v>12</v>
      </c>
      <c r="B29" s="379" t="s">
        <v>66</v>
      </c>
      <c r="C29" s="379">
        <v>7154</v>
      </c>
      <c r="D29" s="380">
        <v>26</v>
      </c>
      <c r="E29" s="379">
        <v>54</v>
      </c>
      <c r="F29" s="379" t="s">
        <v>67</v>
      </c>
      <c r="G29" s="335">
        <v>4</v>
      </c>
      <c r="H29" s="335">
        <v>0</v>
      </c>
      <c r="I29" s="335">
        <v>15</v>
      </c>
      <c r="J29" s="382">
        <v>1615</v>
      </c>
      <c r="L29" s="382">
        <v>1615</v>
      </c>
      <c r="X29" s="379">
        <v>12</v>
      </c>
      <c r="Y29" s="239" t="s">
        <v>70</v>
      </c>
      <c r="Z29" s="239" t="s">
        <v>94</v>
      </c>
      <c r="AA29" s="239" t="s">
        <v>95</v>
      </c>
    </row>
    <row r="30" spans="1:27" ht="19.8" customHeight="1">
      <c r="A30" s="379">
        <v>13</v>
      </c>
      <c r="B30" s="379" t="s">
        <v>66</v>
      </c>
      <c r="C30" s="379">
        <v>3680</v>
      </c>
      <c r="D30" s="380">
        <v>68</v>
      </c>
      <c r="E30" s="379">
        <v>80</v>
      </c>
      <c r="F30" s="379" t="s">
        <v>67</v>
      </c>
      <c r="G30" s="335">
        <v>27</v>
      </c>
      <c r="H30" s="335">
        <v>2</v>
      </c>
      <c r="I30" s="335">
        <v>23</v>
      </c>
      <c r="J30" s="382">
        <v>11023</v>
      </c>
      <c r="L30" s="382">
        <v>11023</v>
      </c>
      <c r="X30" s="379">
        <v>13</v>
      </c>
      <c r="Y30" s="239" t="s">
        <v>70</v>
      </c>
      <c r="Z30" s="239" t="s">
        <v>96</v>
      </c>
      <c r="AA30" s="239" t="s">
        <v>97</v>
      </c>
    </row>
    <row r="31" spans="1:27" ht="19.8" customHeight="1">
      <c r="B31" s="379" t="s">
        <v>66</v>
      </c>
      <c r="C31" s="379">
        <v>8064</v>
      </c>
      <c r="D31" s="380">
        <v>158</v>
      </c>
      <c r="E31" s="379">
        <v>64</v>
      </c>
      <c r="G31" s="335">
        <v>4</v>
      </c>
      <c r="H31" s="335">
        <v>0</v>
      </c>
      <c r="I31" s="335">
        <v>41</v>
      </c>
      <c r="J31" s="382">
        <v>1641</v>
      </c>
      <c r="L31" s="382">
        <v>1641</v>
      </c>
    </row>
    <row r="32" spans="1:27" ht="19.8" customHeight="1">
      <c r="A32" s="379">
        <v>14</v>
      </c>
      <c r="B32" s="379" t="s">
        <v>66</v>
      </c>
      <c r="C32" s="379">
        <v>1184</v>
      </c>
      <c r="D32" s="380">
        <v>1</v>
      </c>
      <c r="E32" s="379">
        <v>84</v>
      </c>
      <c r="F32" s="379" t="s">
        <v>67</v>
      </c>
      <c r="G32" s="335">
        <v>28</v>
      </c>
      <c r="H32" s="335">
        <v>3</v>
      </c>
      <c r="I32" s="335">
        <v>64</v>
      </c>
      <c r="J32" s="382">
        <v>11564</v>
      </c>
      <c r="L32" s="382">
        <v>11564</v>
      </c>
      <c r="X32" s="379">
        <v>14</v>
      </c>
      <c r="Y32" s="239" t="s">
        <v>63</v>
      </c>
      <c r="Z32" s="239" t="s">
        <v>98</v>
      </c>
      <c r="AA32" s="239" t="s">
        <v>99</v>
      </c>
    </row>
    <row r="33" spans="1:27" ht="19.8" customHeight="1">
      <c r="B33" s="379" t="s">
        <v>66</v>
      </c>
      <c r="C33" s="379">
        <v>4808</v>
      </c>
      <c r="D33" s="380">
        <v>2</v>
      </c>
      <c r="E33" s="379">
        <v>8</v>
      </c>
      <c r="G33" s="335">
        <v>20</v>
      </c>
      <c r="H33" s="335">
        <v>0</v>
      </c>
      <c r="I33" s="335">
        <v>0</v>
      </c>
      <c r="J33" s="382">
        <v>8000</v>
      </c>
      <c r="L33" s="382">
        <v>8000</v>
      </c>
    </row>
    <row r="34" spans="1:27" ht="19.8" customHeight="1">
      <c r="A34" s="379">
        <v>15</v>
      </c>
      <c r="B34" s="379" t="s">
        <v>66</v>
      </c>
      <c r="C34" s="379">
        <v>2226</v>
      </c>
      <c r="D34" s="380">
        <v>21</v>
      </c>
      <c r="E34" s="379">
        <v>26</v>
      </c>
      <c r="F34" s="379" t="s">
        <v>67</v>
      </c>
      <c r="G34" s="335">
        <v>24</v>
      </c>
      <c r="H34" s="335">
        <v>1</v>
      </c>
      <c r="I34" s="385" t="s">
        <v>102</v>
      </c>
      <c r="J34" s="382">
        <v>9703</v>
      </c>
      <c r="L34" s="382">
        <v>9703</v>
      </c>
      <c r="X34" s="379">
        <v>15</v>
      </c>
      <c r="Y34" s="239" t="s">
        <v>70</v>
      </c>
      <c r="Z34" s="239" t="s">
        <v>100</v>
      </c>
      <c r="AA34" s="239" t="s">
        <v>101</v>
      </c>
    </row>
    <row r="35" spans="1:27" ht="19.8" customHeight="1">
      <c r="B35" s="379" t="s">
        <v>103</v>
      </c>
      <c r="C35" s="379">
        <v>4</v>
      </c>
      <c r="D35" s="380">
        <v>5</v>
      </c>
      <c r="E35" s="379">
        <v>41</v>
      </c>
      <c r="G35" s="335">
        <v>6</v>
      </c>
      <c r="H35" s="335">
        <v>0</v>
      </c>
      <c r="I35" s="385">
        <v>0</v>
      </c>
      <c r="J35" s="382">
        <v>2400</v>
      </c>
      <c r="L35" s="382">
        <v>2400</v>
      </c>
    </row>
    <row r="36" spans="1:27" ht="19.8" customHeight="1">
      <c r="A36" s="379">
        <v>16</v>
      </c>
      <c r="B36" s="379" t="s">
        <v>66</v>
      </c>
      <c r="C36" s="379">
        <v>2652</v>
      </c>
      <c r="D36" s="380">
        <v>98</v>
      </c>
      <c r="E36" s="379">
        <v>52</v>
      </c>
      <c r="G36" s="335">
        <v>30</v>
      </c>
      <c r="H36" s="335">
        <v>1</v>
      </c>
      <c r="I36" s="335">
        <v>80</v>
      </c>
      <c r="J36" s="382">
        <v>12180</v>
      </c>
      <c r="L36" s="382">
        <v>12180</v>
      </c>
      <c r="X36" s="379">
        <v>16</v>
      </c>
      <c r="Y36" s="248" t="s">
        <v>63</v>
      </c>
      <c r="Z36" s="248" t="s">
        <v>104</v>
      </c>
      <c r="AA36" s="239" t="s">
        <v>105</v>
      </c>
    </row>
    <row r="37" spans="1:27" ht="19.8" customHeight="1">
      <c r="B37" s="379" t="s">
        <v>66</v>
      </c>
      <c r="C37" s="379">
        <v>2313</v>
      </c>
      <c r="D37" s="380">
        <v>83</v>
      </c>
      <c r="E37" s="379">
        <v>13</v>
      </c>
      <c r="G37" s="335">
        <v>17</v>
      </c>
      <c r="H37" s="335">
        <v>1</v>
      </c>
      <c r="I37" s="335">
        <v>20</v>
      </c>
      <c r="J37" s="382">
        <v>6920</v>
      </c>
      <c r="L37" s="382">
        <v>6920</v>
      </c>
      <c r="Y37" s="248"/>
      <c r="Z37" s="248"/>
    </row>
    <row r="38" spans="1:27" ht="19.8" customHeight="1">
      <c r="B38" s="379" t="s">
        <v>103</v>
      </c>
      <c r="C38" s="379">
        <v>334</v>
      </c>
      <c r="D38" s="380">
        <v>90</v>
      </c>
      <c r="E38" s="379">
        <v>34</v>
      </c>
      <c r="G38" s="335">
        <v>5</v>
      </c>
      <c r="H38" s="335">
        <v>0</v>
      </c>
      <c r="I38" s="335">
        <v>20</v>
      </c>
      <c r="J38" s="382">
        <v>2020</v>
      </c>
      <c r="L38" s="382">
        <v>2020</v>
      </c>
      <c r="Y38" s="248"/>
      <c r="Z38" s="248"/>
    </row>
    <row r="39" spans="1:27" ht="19.8" customHeight="1">
      <c r="B39" s="379" t="s">
        <v>66</v>
      </c>
      <c r="C39" s="379">
        <v>1276</v>
      </c>
      <c r="D39" s="380">
        <v>96</v>
      </c>
      <c r="E39" s="379">
        <v>76</v>
      </c>
      <c r="G39" s="335">
        <v>14</v>
      </c>
      <c r="H39" s="335">
        <v>0</v>
      </c>
      <c r="I39" s="335">
        <v>0</v>
      </c>
      <c r="J39" s="382">
        <v>5600</v>
      </c>
      <c r="L39" s="382">
        <v>5600</v>
      </c>
      <c r="Y39" s="248"/>
      <c r="Z39" s="248"/>
    </row>
    <row r="40" spans="1:27" ht="19.8" customHeight="1">
      <c r="B40" s="379" t="s">
        <v>66</v>
      </c>
      <c r="C40" s="379">
        <v>4846</v>
      </c>
      <c r="D40" s="380">
        <v>103</v>
      </c>
      <c r="E40" s="379">
        <v>46</v>
      </c>
      <c r="G40" s="335">
        <v>12</v>
      </c>
      <c r="H40" s="335">
        <v>0</v>
      </c>
      <c r="I40" s="335">
        <v>0</v>
      </c>
      <c r="J40" s="382">
        <v>4800</v>
      </c>
      <c r="L40" s="382">
        <v>4800</v>
      </c>
      <c r="Y40" s="248"/>
      <c r="Z40" s="248"/>
    </row>
    <row r="41" spans="1:27" ht="19.8" customHeight="1">
      <c r="B41" s="379" t="s">
        <v>66</v>
      </c>
      <c r="C41" s="379" t="s">
        <v>84</v>
      </c>
      <c r="D41" s="380">
        <v>99</v>
      </c>
      <c r="E41" s="379" t="s">
        <v>84</v>
      </c>
      <c r="G41" s="335">
        <v>8</v>
      </c>
      <c r="H41" s="335">
        <v>0</v>
      </c>
      <c r="I41" s="335">
        <v>0</v>
      </c>
      <c r="J41" s="382">
        <v>3200</v>
      </c>
      <c r="L41" s="382">
        <v>3200</v>
      </c>
      <c r="Y41" s="248"/>
      <c r="Z41" s="248"/>
    </row>
    <row r="42" spans="1:27" ht="19.8" customHeight="1">
      <c r="B42" s="379" t="s">
        <v>106</v>
      </c>
      <c r="C42" s="379" t="s">
        <v>84</v>
      </c>
      <c r="G42" s="335">
        <v>0</v>
      </c>
      <c r="H42" s="335">
        <v>1</v>
      </c>
      <c r="I42" s="335">
        <v>50</v>
      </c>
      <c r="J42" s="382">
        <v>150</v>
      </c>
      <c r="K42" s="355">
        <v>145</v>
      </c>
      <c r="S42" s="278">
        <v>96</v>
      </c>
      <c r="V42" s="278">
        <v>30</v>
      </c>
      <c r="Y42" s="248"/>
      <c r="Z42" s="248"/>
    </row>
    <row r="43" spans="1:27" ht="19.8" customHeight="1">
      <c r="M43" s="355">
        <v>5</v>
      </c>
      <c r="T43" s="278">
        <v>24</v>
      </c>
      <c r="V43" s="278">
        <v>14</v>
      </c>
      <c r="Y43" s="248"/>
      <c r="Z43" s="248"/>
      <c r="AA43" s="386" t="s">
        <v>107</v>
      </c>
    </row>
    <row r="44" spans="1:27" ht="19.8" customHeight="1">
      <c r="A44" s="379">
        <v>17</v>
      </c>
      <c r="B44" s="379" t="s">
        <v>66</v>
      </c>
      <c r="C44" s="379">
        <v>7806</v>
      </c>
      <c r="D44" s="380">
        <v>186</v>
      </c>
      <c r="E44" s="379">
        <v>6</v>
      </c>
      <c r="F44" s="379" t="s">
        <v>67</v>
      </c>
      <c r="G44" s="335">
        <v>7</v>
      </c>
      <c r="H44" s="335">
        <v>3</v>
      </c>
      <c r="I44" s="335">
        <v>90</v>
      </c>
      <c r="J44" s="382">
        <v>3190</v>
      </c>
      <c r="L44" s="382">
        <v>3190</v>
      </c>
      <c r="X44" s="379">
        <v>17</v>
      </c>
      <c r="Y44" s="239" t="s">
        <v>70</v>
      </c>
      <c r="Z44" s="239" t="s">
        <v>108</v>
      </c>
      <c r="AA44" s="239" t="s">
        <v>109</v>
      </c>
    </row>
    <row r="45" spans="1:27" ht="19.8" customHeight="1">
      <c r="B45" s="379" t="s">
        <v>66</v>
      </c>
      <c r="C45" s="379">
        <v>7785</v>
      </c>
      <c r="D45" s="380">
        <v>160</v>
      </c>
      <c r="E45" s="379">
        <v>85</v>
      </c>
      <c r="G45" s="335">
        <v>4</v>
      </c>
      <c r="H45" s="335">
        <v>2</v>
      </c>
      <c r="I45" s="335">
        <v>11</v>
      </c>
      <c r="J45" s="382">
        <v>1811</v>
      </c>
      <c r="L45" s="382">
        <v>1811</v>
      </c>
    </row>
    <row r="46" spans="1:27" ht="19.8" customHeight="1">
      <c r="B46" s="379" t="s">
        <v>66</v>
      </c>
      <c r="C46" s="379">
        <v>4946</v>
      </c>
      <c r="D46" s="380">
        <v>145</v>
      </c>
      <c r="E46" s="379">
        <v>46</v>
      </c>
      <c r="G46" s="335">
        <v>4</v>
      </c>
      <c r="H46" s="335">
        <v>0</v>
      </c>
      <c r="I46" s="335">
        <v>0</v>
      </c>
      <c r="J46" s="382">
        <v>1600</v>
      </c>
      <c r="L46" s="382">
        <v>1600</v>
      </c>
    </row>
    <row r="47" spans="1:27" ht="30" customHeight="1">
      <c r="A47" s="379">
        <v>18</v>
      </c>
      <c r="B47" s="379" t="s">
        <v>66</v>
      </c>
      <c r="C47" s="379">
        <v>7909</v>
      </c>
      <c r="D47" s="380">
        <v>172</v>
      </c>
      <c r="E47" s="379">
        <v>9</v>
      </c>
      <c r="F47" s="379" t="s">
        <v>67</v>
      </c>
      <c r="G47" s="335">
        <v>13</v>
      </c>
      <c r="H47" s="335">
        <v>0</v>
      </c>
      <c r="I47" s="335">
        <v>0</v>
      </c>
      <c r="J47" s="382">
        <v>5200</v>
      </c>
      <c r="L47" s="382">
        <v>5200</v>
      </c>
      <c r="X47" s="379">
        <v>18</v>
      </c>
      <c r="Y47" s="239" t="s">
        <v>70</v>
      </c>
      <c r="Z47" s="239" t="s">
        <v>110</v>
      </c>
      <c r="AA47" s="239" t="s">
        <v>111</v>
      </c>
    </row>
    <row r="48" spans="1:27" ht="30" customHeight="1">
      <c r="B48" s="387" t="s">
        <v>112</v>
      </c>
      <c r="C48" s="379" t="s">
        <v>84</v>
      </c>
      <c r="D48" s="380">
        <v>178</v>
      </c>
      <c r="E48" s="379" t="s">
        <v>84</v>
      </c>
      <c r="F48" s="387"/>
      <c r="G48" s="335">
        <v>15</v>
      </c>
      <c r="H48" s="335">
        <v>1</v>
      </c>
      <c r="I48" s="335">
        <v>75</v>
      </c>
      <c r="J48" s="382">
        <v>6175</v>
      </c>
      <c r="L48" s="382">
        <v>6175</v>
      </c>
    </row>
    <row r="49" spans="1:27" ht="19.8" customHeight="1">
      <c r="A49" s="379">
        <v>19</v>
      </c>
      <c r="B49" s="379" t="s">
        <v>66</v>
      </c>
      <c r="C49" s="379">
        <v>919</v>
      </c>
      <c r="D49" s="380">
        <v>26</v>
      </c>
      <c r="E49" s="379">
        <v>19</v>
      </c>
      <c r="F49" s="379" t="s">
        <v>67</v>
      </c>
      <c r="G49" s="335">
        <v>17</v>
      </c>
      <c r="H49" s="335">
        <v>2</v>
      </c>
      <c r="I49" s="335">
        <v>38</v>
      </c>
      <c r="J49" s="382">
        <v>7038</v>
      </c>
      <c r="L49" s="382">
        <v>7038</v>
      </c>
      <c r="X49" s="379">
        <v>19</v>
      </c>
      <c r="Y49" s="239" t="s">
        <v>63</v>
      </c>
      <c r="Z49" s="239" t="s">
        <v>113</v>
      </c>
      <c r="AA49" s="239" t="s">
        <v>114</v>
      </c>
    </row>
    <row r="50" spans="1:27" ht="19.8" customHeight="1">
      <c r="B50" s="379" t="s">
        <v>66</v>
      </c>
      <c r="C50" s="379">
        <v>4725</v>
      </c>
      <c r="D50" s="380">
        <v>37</v>
      </c>
      <c r="E50" s="379">
        <v>25</v>
      </c>
      <c r="G50" s="335">
        <v>8</v>
      </c>
      <c r="H50" s="335">
        <v>2</v>
      </c>
      <c r="I50" s="335">
        <v>28</v>
      </c>
      <c r="J50" s="382">
        <v>3428</v>
      </c>
      <c r="L50" s="382">
        <v>3428</v>
      </c>
    </row>
    <row r="51" spans="1:27" ht="19.8" customHeight="1">
      <c r="A51" s="379">
        <v>20</v>
      </c>
      <c r="B51" s="379" t="s">
        <v>66</v>
      </c>
      <c r="C51" s="379">
        <v>5492</v>
      </c>
      <c r="D51" s="380">
        <v>122</v>
      </c>
      <c r="E51" s="379">
        <v>92</v>
      </c>
      <c r="F51" s="379" t="s">
        <v>67</v>
      </c>
      <c r="G51" s="335">
        <v>15</v>
      </c>
      <c r="H51" s="335">
        <v>3</v>
      </c>
      <c r="I51" s="335">
        <v>53</v>
      </c>
      <c r="J51" s="382">
        <v>6353</v>
      </c>
      <c r="L51" s="382">
        <v>6353</v>
      </c>
      <c r="X51" s="379">
        <v>20</v>
      </c>
      <c r="Y51" s="239" t="s">
        <v>70</v>
      </c>
      <c r="Z51" s="239" t="s">
        <v>115</v>
      </c>
      <c r="AA51" s="239" t="s">
        <v>116</v>
      </c>
    </row>
    <row r="52" spans="1:27" ht="19.8" customHeight="1">
      <c r="A52" s="379">
        <v>21</v>
      </c>
      <c r="B52" s="379" t="s">
        <v>103</v>
      </c>
      <c r="C52" s="379">
        <v>596</v>
      </c>
      <c r="D52" s="380">
        <v>117</v>
      </c>
      <c r="E52" s="379">
        <v>46</v>
      </c>
      <c r="F52" s="379" t="s">
        <v>67</v>
      </c>
      <c r="G52" s="335">
        <v>6</v>
      </c>
      <c r="H52" s="335">
        <v>0</v>
      </c>
      <c r="I52" s="335">
        <v>0</v>
      </c>
      <c r="J52" s="382">
        <v>2400</v>
      </c>
      <c r="L52" s="382">
        <v>2400</v>
      </c>
      <c r="X52" s="379">
        <v>21</v>
      </c>
      <c r="Y52" s="239" t="s">
        <v>70</v>
      </c>
      <c r="Z52" s="239" t="s">
        <v>117</v>
      </c>
      <c r="AA52" s="239" t="s">
        <v>118</v>
      </c>
    </row>
    <row r="53" spans="1:27" ht="19.8" customHeight="1">
      <c r="A53" s="379">
        <v>22</v>
      </c>
      <c r="B53" s="379" t="s">
        <v>66</v>
      </c>
      <c r="C53" s="379">
        <v>925</v>
      </c>
      <c r="D53" s="380">
        <v>10</v>
      </c>
      <c r="E53" s="379">
        <v>23</v>
      </c>
      <c r="F53" s="379" t="s">
        <v>67</v>
      </c>
      <c r="G53" s="335">
        <v>25</v>
      </c>
      <c r="H53" s="335">
        <v>0</v>
      </c>
      <c r="I53" s="335">
        <v>30</v>
      </c>
      <c r="J53" s="382">
        <v>10030</v>
      </c>
      <c r="L53" s="382">
        <v>10030</v>
      </c>
      <c r="X53" s="379">
        <v>22</v>
      </c>
      <c r="Y53" s="239" t="s">
        <v>70</v>
      </c>
      <c r="Z53" s="239" t="s">
        <v>119</v>
      </c>
      <c r="AA53" s="239" t="s">
        <v>120</v>
      </c>
    </row>
    <row r="54" spans="1:27" ht="19.8" customHeight="1">
      <c r="B54" s="379" t="s">
        <v>121</v>
      </c>
      <c r="C54" s="379" t="s">
        <v>84</v>
      </c>
      <c r="D54" s="379" t="s">
        <v>84</v>
      </c>
      <c r="E54" s="379" t="s">
        <v>84</v>
      </c>
      <c r="M54" s="355">
        <v>7</v>
      </c>
      <c r="T54" s="278">
        <v>28</v>
      </c>
      <c r="V54" s="278">
        <v>11</v>
      </c>
      <c r="AA54" s="386" t="s">
        <v>107</v>
      </c>
    </row>
    <row r="55" spans="1:27" ht="19.8" customHeight="1">
      <c r="A55" s="379">
        <v>23</v>
      </c>
      <c r="B55" s="379" t="s">
        <v>66</v>
      </c>
      <c r="C55" s="379">
        <v>6928</v>
      </c>
      <c r="D55" s="380">
        <v>16</v>
      </c>
      <c r="E55" s="379">
        <v>28</v>
      </c>
      <c r="F55" s="379" t="s">
        <v>67</v>
      </c>
      <c r="G55" s="335">
        <v>5</v>
      </c>
      <c r="H55" s="335">
        <v>0</v>
      </c>
      <c r="I55" s="335">
        <v>65</v>
      </c>
      <c r="J55" s="382">
        <v>2065</v>
      </c>
      <c r="L55" s="382">
        <v>2065</v>
      </c>
      <c r="X55" s="379">
        <v>23</v>
      </c>
      <c r="Y55" s="239" t="s">
        <v>70</v>
      </c>
      <c r="Z55" s="239" t="s">
        <v>122</v>
      </c>
      <c r="AA55" s="239" t="s">
        <v>123</v>
      </c>
    </row>
    <row r="56" spans="1:27" ht="19.8" customHeight="1">
      <c r="A56" s="379">
        <v>24</v>
      </c>
      <c r="B56" s="379" t="s">
        <v>66</v>
      </c>
      <c r="C56" s="379">
        <v>7032</v>
      </c>
      <c r="D56" s="380">
        <v>18</v>
      </c>
      <c r="E56" s="379">
        <v>32</v>
      </c>
      <c r="F56" s="379" t="s">
        <v>67</v>
      </c>
      <c r="G56" s="335">
        <v>24</v>
      </c>
      <c r="H56" s="335">
        <v>0</v>
      </c>
      <c r="I56" s="335">
        <v>0</v>
      </c>
      <c r="J56" s="382">
        <v>9600</v>
      </c>
      <c r="L56" s="382">
        <v>9600</v>
      </c>
      <c r="X56" s="379">
        <v>24</v>
      </c>
      <c r="Y56" s="239" t="s">
        <v>63</v>
      </c>
      <c r="Z56" s="239" t="s">
        <v>124</v>
      </c>
      <c r="AA56" s="239" t="s">
        <v>125</v>
      </c>
    </row>
    <row r="57" spans="1:27" ht="19.8" customHeight="1">
      <c r="B57" s="379" t="s">
        <v>66</v>
      </c>
      <c r="C57" s="379">
        <v>821</v>
      </c>
      <c r="D57" s="380">
        <v>38</v>
      </c>
      <c r="E57" s="379">
        <v>21</v>
      </c>
      <c r="G57" s="335">
        <v>15</v>
      </c>
      <c r="H57" s="335">
        <v>2</v>
      </c>
      <c r="I57" s="335">
        <v>95</v>
      </c>
      <c r="J57" s="382">
        <v>6295</v>
      </c>
      <c r="L57" s="382">
        <v>6295</v>
      </c>
    </row>
    <row r="58" spans="1:27" ht="19.8" customHeight="1">
      <c r="B58" s="379" t="s">
        <v>66</v>
      </c>
      <c r="C58" s="379">
        <v>825</v>
      </c>
      <c r="D58" s="380">
        <v>89</v>
      </c>
      <c r="E58" s="379">
        <v>25</v>
      </c>
      <c r="G58" s="335">
        <v>15</v>
      </c>
      <c r="H58" s="335">
        <v>0</v>
      </c>
      <c r="I58" s="335">
        <v>85</v>
      </c>
      <c r="J58" s="382">
        <v>6085</v>
      </c>
      <c r="L58" s="382">
        <v>6085</v>
      </c>
    </row>
    <row r="59" spans="1:27" ht="19.8" customHeight="1">
      <c r="B59" s="379" t="s">
        <v>66</v>
      </c>
      <c r="C59" s="379">
        <v>2502</v>
      </c>
      <c r="D59" s="380">
        <v>90</v>
      </c>
      <c r="E59" s="379">
        <v>2</v>
      </c>
      <c r="G59" s="335">
        <v>7</v>
      </c>
      <c r="H59" s="335">
        <v>0</v>
      </c>
      <c r="I59" s="335">
        <v>0</v>
      </c>
      <c r="J59" s="382">
        <v>2800</v>
      </c>
      <c r="L59" s="382">
        <v>2800</v>
      </c>
    </row>
    <row r="60" spans="1:27" ht="19.8" customHeight="1">
      <c r="A60" s="379">
        <v>25</v>
      </c>
      <c r="B60" s="379" t="s">
        <v>66</v>
      </c>
      <c r="C60" s="379">
        <v>1595</v>
      </c>
      <c r="D60" s="380">
        <v>78</v>
      </c>
      <c r="E60" s="379">
        <v>95</v>
      </c>
      <c r="F60" s="379" t="s">
        <v>67</v>
      </c>
      <c r="G60" s="335">
        <v>22</v>
      </c>
      <c r="H60" s="335">
        <v>2</v>
      </c>
      <c r="J60" s="382">
        <v>9000</v>
      </c>
      <c r="L60" s="382">
        <v>9000</v>
      </c>
      <c r="X60" s="379">
        <v>25</v>
      </c>
      <c r="Y60" s="239" t="s">
        <v>63</v>
      </c>
      <c r="Z60" s="239" t="s">
        <v>126</v>
      </c>
      <c r="AA60" s="239" t="s">
        <v>127</v>
      </c>
    </row>
    <row r="61" spans="1:27" ht="19.8" customHeight="1">
      <c r="B61" s="379" t="s">
        <v>66</v>
      </c>
      <c r="C61" s="379">
        <v>1611</v>
      </c>
      <c r="D61" s="380">
        <v>110</v>
      </c>
      <c r="E61" s="379">
        <v>11</v>
      </c>
      <c r="G61" s="335">
        <v>22</v>
      </c>
      <c r="H61" s="335">
        <v>1</v>
      </c>
      <c r="I61" s="335">
        <v>31</v>
      </c>
      <c r="J61" s="382">
        <v>8931</v>
      </c>
      <c r="L61" s="382">
        <v>8931</v>
      </c>
    </row>
    <row r="62" spans="1:27" ht="19.8" customHeight="1">
      <c r="A62" s="379">
        <v>26</v>
      </c>
      <c r="B62" s="379" t="s">
        <v>103</v>
      </c>
      <c r="C62" s="379">
        <v>933</v>
      </c>
      <c r="D62" s="380">
        <v>217</v>
      </c>
      <c r="E62" s="379">
        <v>33</v>
      </c>
      <c r="F62" s="379" t="s">
        <v>67</v>
      </c>
      <c r="G62" s="335">
        <v>21</v>
      </c>
      <c r="H62" s="335">
        <v>1</v>
      </c>
      <c r="I62" s="383">
        <v>92</v>
      </c>
      <c r="J62" s="382">
        <v>8592</v>
      </c>
      <c r="L62" s="382">
        <v>8592</v>
      </c>
      <c r="X62" s="379">
        <v>26</v>
      </c>
      <c r="Y62" s="239" t="s">
        <v>70</v>
      </c>
      <c r="Z62" s="239" t="s">
        <v>128</v>
      </c>
      <c r="AA62" s="239" t="s">
        <v>129</v>
      </c>
    </row>
    <row r="63" spans="1:27" ht="19.8" customHeight="1">
      <c r="B63" s="379" t="s">
        <v>66</v>
      </c>
      <c r="C63" s="379">
        <v>6930</v>
      </c>
      <c r="D63" s="380">
        <v>147</v>
      </c>
      <c r="E63" s="379">
        <v>30</v>
      </c>
      <c r="G63" s="335">
        <v>10</v>
      </c>
      <c r="H63" s="335">
        <v>0</v>
      </c>
      <c r="I63" s="335">
        <v>0</v>
      </c>
      <c r="J63" s="382">
        <v>4000</v>
      </c>
      <c r="L63" s="382">
        <v>4000</v>
      </c>
    </row>
    <row r="64" spans="1:27" ht="19.8" customHeight="1">
      <c r="A64" s="379">
        <v>27</v>
      </c>
      <c r="B64" s="379" t="s">
        <v>103</v>
      </c>
      <c r="C64" s="379">
        <v>515</v>
      </c>
      <c r="D64" s="380">
        <v>289</v>
      </c>
      <c r="E64" s="379">
        <v>15</v>
      </c>
      <c r="F64" s="379" t="s">
        <v>67</v>
      </c>
      <c r="G64" s="335">
        <v>55</v>
      </c>
      <c r="H64" s="335">
        <v>1</v>
      </c>
      <c r="I64" s="335">
        <v>70</v>
      </c>
      <c r="J64" s="382">
        <v>22170</v>
      </c>
      <c r="L64" s="382">
        <v>22170</v>
      </c>
      <c r="X64" s="379">
        <v>27</v>
      </c>
      <c r="Y64" s="239" t="s">
        <v>63</v>
      </c>
      <c r="Z64" s="239" t="s">
        <v>130</v>
      </c>
      <c r="AA64" s="239" t="s">
        <v>131</v>
      </c>
    </row>
    <row r="65" spans="1:27" ht="19.8" customHeight="1">
      <c r="A65" s="379">
        <v>28</v>
      </c>
      <c r="B65" s="379" t="s">
        <v>66</v>
      </c>
      <c r="C65" s="379">
        <v>6272</v>
      </c>
      <c r="D65" s="380">
        <v>139</v>
      </c>
      <c r="E65" s="379">
        <v>72</v>
      </c>
      <c r="F65" s="379" t="s">
        <v>67</v>
      </c>
      <c r="G65" s="335">
        <v>12</v>
      </c>
      <c r="H65" s="335">
        <v>2</v>
      </c>
      <c r="I65" s="335">
        <v>42</v>
      </c>
      <c r="J65" s="382">
        <v>5042</v>
      </c>
      <c r="L65" s="382">
        <v>5042</v>
      </c>
      <c r="X65" s="379">
        <v>28</v>
      </c>
      <c r="Y65" s="239" t="s">
        <v>70</v>
      </c>
      <c r="Z65" s="239" t="s">
        <v>132</v>
      </c>
      <c r="AA65" s="239" t="s">
        <v>133</v>
      </c>
    </row>
    <row r="66" spans="1:27" ht="19.8" customHeight="1">
      <c r="B66" s="379" t="s">
        <v>66</v>
      </c>
      <c r="C66" s="379">
        <v>1593</v>
      </c>
      <c r="D66" s="380">
        <v>75</v>
      </c>
      <c r="E66" s="379">
        <v>93</v>
      </c>
      <c r="G66" s="335">
        <v>5</v>
      </c>
      <c r="H66" s="335">
        <v>2</v>
      </c>
      <c r="I66" s="335">
        <v>65</v>
      </c>
      <c r="J66" s="382">
        <v>2265</v>
      </c>
      <c r="L66" s="382">
        <v>2265</v>
      </c>
    </row>
    <row r="67" spans="1:27" ht="29.4" customHeight="1">
      <c r="A67" s="379">
        <v>29</v>
      </c>
      <c r="B67" s="379" t="s">
        <v>66</v>
      </c>
      <c r="C67" s="379">
        <v>4745</v>
      </c>
      <c r="D67" s="380">
        <v>82</v>
      </c>
      <c r="E67" s="379">
        <v>45</v>
      </c>
      <c r="F67" s="379" t="s">
        <v>67</v>
      </c>
      <c r="G67" s="335">
        <v>18</v>
      </c>
      <c r="H67" s="335">
        <v>3</v>
      </c>
      <c r="I67" s="335">
        <v>47</v>
      </c>
      <c r="J67" s="382">
        <v>7547</v>
      </c>
      <c r="L67" s="382">
        <v>7547</v>
      </c>
      <c r="X67" s="379">
        <v>29</v>
      </c>
      <c r="Y67" s="239" t="s">
        <v>63</v>
      </c>
      <c r="Z67" s="239" t="s">
        <v>134</v>
      </c>
      <c r="AA67" s="239" t="s">
        <v>135</v>
      </c>
    </row>
    <row r="68" spans="1:27" ht="29.4" customHeight="1">
      <c r="B68" s="379" t="s">
        <v>66</v>
      </c>
      <c r="C68" s="379">
        <v>4772</v>
      </c>
      <c r="D68" s="380">
        <v>15</v>
      </c>
      <c r="E68" s="379">
        <v>72</v>
      </c>
      <c r="G68" s="335">
        <v>28</v>
      </c>
      <c r="H68" s="335">
        <v>0</v>
      </c>
      <c r="I68" s="335">
        <v>0</v>
      </c>
      <c r="J68" s="382">
        <v>11200</v>
      </c>
      <c r="L68" s="382">
        <v>11200</v>
      </c>
    </row>
    <row r="69" spans="1:27" ht="19.8" customHeight="1">
      <c r="A69" s="379">
        <v>30</v>
      </c>
      <c r="B69" s="379" t="s">
        <v>103</v>
      </c>
      <c r="C69" s="379">
        <v>32</v>
      </c>
      <c r="D69" s="380">
        <v>338</v>
      </c>
      <c r="E69" s="379">
        <v>32</v>
      </c>
      <c r="F69" s="379" t="s">
        <v>67</v>
      </c>
      <c r="G69" s="335">
        <v>12</v>
      </c>
      <c r="H69" s="335">
        <v>1</v>
      </c>
      <c r="I69" s="335">
        <v>69</v>
      </c>
      <c r="J69" s="382">
        <v>4969</v>
      </c>
      <c r="L69" s="382">
        <v>4969</v>
      </c>
      <c r="X69" s="379">
        <v>30</v>
      </c>
      <c r="Y69" s="239" t="s">
        <v>70</v>
      </c>
      <c r="Z69" s="239" t="s">
        <v>136</v>
      </c>
      <c r="AA69" s="239" t="s">
        <v>137</v>
      </c>
    </row>
    <row r="70" spans="1:27" ht="19.8" customHeight="1">
      <c r="B70" s="379" t="s">
        <v>103</v>
      </c>
      <c r="C70" s="379">
        <v>744</v>
      </c>
      <c r="D70" s="380">
        <v>295</v>
      </c>
      <c r="E70" s="379">
        <v>44</v>
      </c>
      <c r="G70" s="335">
        <v>21</v>
      </c>
      <c r="H70" s="335">
        <v>2</v>
      </c>
      <c r="I70" s="335">
        <v>25</v>
      </c>
      <c r="J70" s="382">
        <v>8625</v>
      </c>
      <c r="L70" s="382">
        <v>8625</v>
      </c>
    </row>
    <row r="71" spans="1:27" ht="19.8" customHeight="1">
      <c r="B71" s="379" t="s">
        <v>103</v>
      </c>
      <c r="C71" s="379">
        <v>544</v>
      </c>
      <c r="D71" s="380">
        <v>6</v>
      </c>
      <c r="E71" s="379">
        <v>44</v>
      </c>
      <c r="G71" s="335">
        <v>4</v>
      </c>
      <c r="H71" s="335">
        <v>2</v>
      </c>
      <c r="I71" s="335">
        <v>37</v>
      </c>
      <c r="J71" s="382">
        <v>1837</v>
      </c>
      <c r="L71" s="382">
        <v>1837</v>
      </c>
    </row>
    <row r="72" spans="1:27" ht="19.8" customHeight="1">
      <c r="A72" s="379">
        <v>31</v>
      </c>
      <c r="B72" s="379" t="s">
        <v>66</v>
      </c>
      <c r="C72" s="379">
        <v>862</v>
      </c>
      <c r="D72" s="380">
        <v>27</v>
      </c>
      <c r="E72" s="379">
        <v>62</v>
      </c>
      <c r="F72" s="379" t="s">
        <v>67</v>
      </c>
      <c r="G72" s="335">
        <v>4</v>
      </c>
      <c r="H72" s="335">
        <v>3</v>
      </c>
      <c r="I72" s="335">
        <v>13</v>
      </c>
      <c r="J72" s="382">
        <v>1913</v>
      </c>
      <c r="L72" s="382">
        <v>1913</v>
      </c>
      <c r="X72" s="379">
        <v>31</v>
      </c>
      <c r="Y72" s="239" t="s">
        <v>70</v>
      </c>
      <c r="Z72" s="239" t="s">
        <v>138</v>
      </c>
      <c r="AA72" s="239" t="s">
        <v>139</v>
      </c>
    </row>
    <row r="73" spans="1:27" ht="19.8" customHeight="1">
      <c r="A73" s="379">
        <v>32</v>
      </c>
      <c r="B73" s="379" t="s">
        <v>66</v>
      </c>
      <c r="C73" s="379">
        <v>1575</v>
      </c>
      <c r="D73" s="380">
        <v>24</v>
      </c>
      <c r="E73" s="379">
        <v>75</v>
      </c>
      <c r="F73" s="379" t="s">
        <v>67</v>
      </c>
      <c r="G73" s="335">
        <v>14</v>
      </c>
      <c r="H73" s="335">
        <v>0</v>
      </c>
      <c r="I73" s="335">
        <v>87</v>
      </c>
      <c r="J73" s="382">
        <v>5687</v>
      </c>
      <c r="L73" s="382">
        <v>5687</v>
      </c>
      <c r="X73" s="379">
        <v>32</v>
      </c>
      <c r="Y73" s="239" t="s">
        <v>91</v>
      </c>
      <c r="Z73" s="239" t="s">
        <v>140</v>
      </c>
      <c r="AA73" s="239" t="s">
        <v>141</v>
      </c>
    </row>
    <row r="74" spans="1:27" ht="19.8" customHeight="1">
      <c r="A74" s="379">
        <v>33</v>
      </c>
      <c r="B74" s="379" t="s">
        <v>66</v>
      </c>
      <c r="C74" s="379">
        <v>4724</v>
      </c>
      <c r="D74" s="380">
        <v>36</v>
      </c>
      <c r="E74" s="379">
        <v>24</v>
      </c>
      <c r="F74" s="379" t="s">
        <v>67</v>
      </c>
      <c r="G74" s="335">
        <v>17</v>
      </c>
      <c r="H74" s="335">
        <v>3</v>
      </c>
      <c r="I74" s="335">
        <v>42</v>
      </c>
      <c r="J74" s="382">
        <v>7142</v>
      </c>
      <c r="L74" s="382">
        <v>7142</v>
      </c>
      <c r="X74" s="379">
        <v>33</v>
      </c>
      <c r="Y74" s="239" t="s">
        <v>70</v>
      </c>
      <c r="Z74" s="239" t="s">
        <v>142</v>
      </c>
      <c r="AA74" s="239" t="s">
        <v>143</v>
      </c>
    </row>
    <row r="75" spans="1:27" ht="19.8" customHeight="1">
      <c r="A75" s="379">
        <v>34</v>
      </c>
      <c r="B75" s="379" t="s">
        <v>66</v>
      </c>
      <c r="C75" s="379">
        <v>921</v>
      </c>
      <c r="D75" s="380">
        <v>20</v>
      </c>
      <c r="E75" s="379">
        <v>29</v>
      </c>
      <c r="F75" s="379" t="s">
        <v>67</v>
      </c>
      <c r="G75" s="335">
        <v>25</v>
      </c>
      <c r="H75" s="335">
        <v>0</v>
      </c>
      <c r="I75" s="335">
        <v>58</v>
      </c>
      <c r="J75" s="382">
        <v>10058</v>
      </c>
      <c r="L75" s="382">
        <v>10058</v>
      </c>
      <c r="X75" s="379">
        <v>34</v>
      </c>
      <c r="Y75" s="239" t="s">
        <v>70</v>
      </c>
      <c r="Z75" s="239" t="s">
        <v>144</v>
      </c>
      <c r="AA75" s="239" t="s">
        <v>145</v>
      </c>
    </row>
    <row r="76" spans="1:27" ht="19.8" customHeight="1">
      <c r="A76" s="379">
        <v>35</v>
      </c>
      <c r="B76" s="379" t="s">
        <v>66</v>
      </c>
      <c r="C76" s="379">
        <v>838</v>
      </c>
      <c r="D76" s="380">
        <v>61</v>
      </c>
      <c r="E76" s="379">
        <v>38</v>
      </c>
      <c r="F76" s="379" t="s">
        <v>67</v>
      </c>
      <c r="G76" s="335">
        <v>14</v>
      </c>
      <c r="H76" s="335">
        <v>0</v>
      </c>
      <c r="I76" s="335">
        <v>13</v>
      </c>
      <c r="J76" s="382">
        <v>5613</v>
      </c>
      <c r="L76" s="382">
        <v>5613</v>
      </c>
      <c r="X76" s="379">
        <v>35</v>
      </c>
      <c r="Y76" s="239" t="s">
        <v>70</v>
      </c>
      <c r="Z76" s="239" t="s">
        <v>146</v>
      </c>
      <c r="AA76" s="239" t="s">
        <v>147</v>
      </c>
    </row>
    <row r="77" spans="1:27" ht="19.8" customHeight="1">
      <c r="A77" s="379">
        <v>36</v>
      </c>
      <c r="B77" s="379" t="s">
        <v>66</v>
      </c>
      <c r="C77" s="379">
        <v>848</v>
      </c>
      <c r="D77" s="380">
        <v>3</v>
      </c>
      <c r="E77" s="379">
        <v>48</v>
      </c>
      <c r="F77" s="379" t="s">
        <v>67</v>
      </c>
      <c r="G77" s="335">
        <v>15</v>
      </c>
      <c r="H77" s="335">
        <v>0</v>
      </c>
      <c r="I77" s="335">
        <v>0</v>
      </c>
      <c r="J77" s="382">
        <v>6000</v>
      </c>
      <c r="L77" s="382">
        <v>6000</v>
      </c>
      <c r="X77" s="379">
        <v>36</v>
      </c>
      <c r="Y77" s="239" t="s">
        <v>70</v>
      </c>
      <c r="Z77" s="239" t="s">
        <v>148</v>
      </c>
      <c r="AA77" s="239" t="s">
        <v>149</v>
      </c>
    </row>
    <row r="78" spans="1:27" ht="19.8" customHeight="1">
      <c r="B78" s="379" t="s">
        <v>66</v>
      </c>
      <c r="C78" s="379">
        <v>7033</v>
      </c>
      <c r="D78" s="380">
        <v>155</v>
      </c>
      <c r="E78" s="379">
        <v>33</v>
      </c>
      <c r="G78" s="335">
        <v>10</v>
      </c>
      <c r="H78" s="335">
        <v>3</v>
      </c>
      <c r="I78" s="335">
        <v>36</v>
      </c>
      <c r="J78" s="382">
        <v>4336</v>
      </c>
      <c r="L78" s="382">
        <v>4336</v>
      </c>
    </row>
    <row r="79" spans="1:27" ht="19.8" customHeight="1">
      <c r="B79" s="379" t="s">
        <v>66</v>
      </c>
      <c r="C79" s="379">
        <v>7528</v>
      </c>
      <c r="D79" s="380">
        <v>5</v>
      </c>
      <c r="E79" s="379">
        <v>28</v>
      </c>
      <c r="G79" s="335">
        <v>28</v>
      </c>
      <c r="H79" s="335">
        <v>0</v>
      </c>
      <c r="I79" s="335">
        <v>0</v>
      </c>
      <c r="J79" s="382">
        <v>11200</v>
      </c>
      <c r="L79" s="382">
        <v>11200</v>
      </c>
    </row>
    <row r="80" spans="1:27" ht="19.8" customHeight="1">
      <c r="A80" s="379">
        <v>37</v>
      </c>
      <c r="B80" s="379" t="s">
        <v>66</v>
      </c>
      <c r="C80" s="379">
        <v>2225</v>
      </c>
      <c r="D80" s="380">
        <v>20</v>
      </c>
      <c r="E80" s="379">
        <v>25</v>
      </c>
      <c r="F80" s="379" t="s">
        <v>67</v>
      </c>
      <c r="G80" s="335">
        <v>25</v>
      </c>
      <c r="H80" s="335">
        <v>1</v>
      </c>
      <c r="I80" s="335">
        <v>48</v>
      </c>
      <c r="J80" s="382">
        <v>10148</v>
      </c>
      <c r="L80" s="382">
        <v>10148</v>
      </c>
      <c r="X80" s="379">
        <v>37</v>
      </c>
      <c r="Y80" s="239" t="s">
        <v>63</v>
      </c>
      <c r="Z80" s="239" t="s">
        <v>150</v>
      </c>
      <c r="AA80" s="239" t="s">
        <v>151</v>
      </c>
    </row>
    <row r="81" spans="1:27" ht="19.8" customHeight="1">
      <c r="A81" s="379">
        <v>38</v>
      </c>
      <c r="B81" s="379" t="s">
        <v>66</v>
      </c>
      <c r="C81" s="379">
        <v>3214</v>
      </c>
      <c r="D81" s="380">
        <v>129</v>
      </c>
      <c r="E81" s="379">
        <v>14</v>
      </c>
      <c r="F81" s="379" t="s">
        <v>67</v>
      </c>
      <c r="G81" s="335">
        <v>26</v>
      </c>
      <c r="H81" s="335">
        <v>3</v>
      </c>
      <c r="I81" s="335">
        <v>17</v>
      </c>
      <c r="J81" s="382">
        <v>10717</v>
      </c>
      <c r="L81" s="382">
        <v>10717</v>
      </c>
      <c r="X81" s="379">
        <v>38</v>
      </c>
      <c r="Y81" s="239" t="s">
        <v>63</v>
      </c>
      <c r="Z81" s="239" t="s">
        <v>152</v>
      </c>
      <c r="AA81" s="239" t="s">
        <v>153</v>
      </c>
    </row>
    <row r="82" spans="1:27" ht="19.8" customHeight="1">
      <c r="A82" s="379">
        <v>39</v>
      </c>
      <c r="B82" s="379" t="s">
        <v>66</v>
      </c>
      <c r="C82" s="379">
        <v>1590</v>
      </c>
      <c r="D82" s="380">
        <v>72</v>
      </c>
      <c r="E82" s="379">
        <v>90</v>
      </c>
      <c r="F82" s="379" t="s">
        <v>67</v>
      </c>
      <c r="G82" s="335">
        <v>15</v>
      </c>
      <c r="H82" s="335">
        <v>1</v>
      </c>
      <c r="I82" s="335">
        <v>41</v>
      </c>
      <c r="J82" s="382">
        <v>6141</v>
      </c>
      <c r="L82" s="382">
        <v>6141</v>
      </c>
      <c r="X82" s="379">
        <v>39</v>
      </c>
      <c r="Y82" s="239" t="s">
        <v>63</v>
      </c>
      <c r="Z82" s="239" t="s">
        <v>154</v>
      </c>
      <c r="AA82" s="239" t="s">
        <v>155</v>
      </c>
    </row>
    <row r="83" spans="1:27" ht="19.8" customHeight="1">
      <c r="A83" s="379">
        <v>40</v>
      </c>
      <c r="B83" s="379" t="s">
        <v>66</v>
      </c>
      <c r="C83" s="379">
        <v>5256</v>
      </c>
      <c r="D83" s="380">
        <v>58</v>
      </c>
      <c r="E83" s="379">
        <v>56</v>
      </c>
      <c r="F83" s="379" t="s">
        <v>67</v>
      </c>
      <c r="G83" s="335">
        <v>11</v>
      </c>
      <c r="H83" s="335">
        <v>0</v>
      </c>
      <c r="I83" s="335">
        <v>0</v>
      </c>
      <c r="J83" s="382">
        <v>4400</v>
      </c>
      <c r="L83" s="382">
        <v>4400</v>
      </c>
      <c r="X83" s="379">
        <v>40</v>
      </c>
      <c r="Y83" s="239" t="s">
        <v>63</v>
      </c>
      <c r="Z83" s="239" t="s">
        <v>156</v>
      </c>
      <c r="AA83" s="239" t="s">
        <v>157</v>
      </c>
    </row>
    <row r="84" spans="1:27" ht="19.8" customHeight="1">
      <c r="A84" s="379">
        <v>41</v>
      </c>
      <c r="B84" s="379" t="s">
        <v>66</v>
      </c>
      <c r="C84" s="379">
        <v>1625</v>
      </c>
      <c r="D84" s="380">
        <v>140</v>
      </c>
      <c r="E84" s="379">
        <v>25</v>
      </c>
      <c r="F84" s="379" t="s">
        <v>67</v>
      </c>
      <c r="G84" s="335">
        <v>15</v>
      </c>
      <c r="H84" s="335">
        <v>2</v>
      </c>
      <c r="I84" s="335">
        <v>13</v>
      </c>
      <c r="J84" s="382">
        <v>6213</v>
      </c>
      <c r="L84" s="382">
        <v>6213</v>
      </c>
      <c r="X84" s="379">
        <v>41</v>
      </c>
      <c r="Y84" s="239" t="s">
        <v>70</v>
      </c>
      <c r="Z84" s="239" t="s">
        <v>158</v>
      </c>
      <c r="AA84" s="239" t="s">
        <v>159</v>
      </c>
    </row>
    <row r="85" spans="1:27" ht="19.8" customHeight="1">
      <c r="A85" s="379">
        <v>42</v>
      </c>
      <c r="B85" s="379" t="s">
        <v>66</v>
      </c>
      <c r="C85" s="379" t="s">
        <v>84</v>
      </c>
      <c r="D85" s="380">
        <v>147</v>
      </c>
      <c r="E85" s="379" t="s">
        <v>84</v>
      </c>
      <c r="F85" s="379" t="s">
        <v>67</v>
      </c>
      <c r="G85" s="335">
        <v>18</v>
      </c>
      <c r="H85" s="335">
        <v>1</v>
      </c>
      <c r="I85" s="335">
        <v>23</v>
      </c>
      <c r="J85" s="382">
        <v>7323</v>
      </c>
      <c r="L85" s="382">
        <v>7323</v>
      </c>
      <c r="X85" s="379">
        <v>42</v>
      </c>
      <c r="Y85" s="239" t="s">
        <v>63</v>
      </c>
      <c r="Z85" s="239" t="s">
        <v>160</v>
      </c>
      <c r="AA85" s="239" t="s">
        <v>161</v>
      </c>
    </row>
    <row r="86" spans="1:27" ht="19.8" customHeight="1">
      <c r="A86" s="335"/>
      <c r="B86" s="379" t="s">
        <v>103</v>
      </c>
      <c r="C86" s="379">
        <v>499</v>
      </c>
      <c r="D86" s="380">
        <v>267</v>
      </c>
      <c r="E86" s="379">
        <v>49</v>
      </c>
      <c r="G86" s="335">
        <v>3</v>
      </c>
      <c r="H86" s="335">
        <v>0</v>
      </c>
      <c r="I86" s="335">
        <v>0</v>
      </c>
      <c r="J86" s="382">
        <v>1200</v>
      </c>
      <c r="L86" s="382">
        <v>1200</v>
      </c>
      <c r="X86" s="335"/>
      <c r="Y86" s="354"/>
      <c r="Z86" s="354"/>
      <c r="AA86" s="354"/>
    </row>
    <row r="87" spans="1:27" ht="19.8" customHeight="1">
      <c r="A87" s="379">
        <v>43</v>
      </c>
      <c r="B87" s="379" t="s">
        <v>66</v>
      </c>
      <c r="C87" s="379">
        <v>2502</v>
      </c>
      <c r="D87" s="380">
        <v>90</v>
      </c>
      <c r="E87" s="379">
        <v>2</v>
      </c>
      <c r="F87" s="379" t="s">
        <v>67</v>
      </c>
      <c r="G87" s="335">
        <v>10</v>
      </c>
      <c r="H87" s="335">
        <v>0</v>
      </c>
      <c r="I87" s="335">
        <v>39</v>
      </c>
      <c r="J87" s="382">
        <v>4039</v>
      </c>
      <c r="L87" s="382">
        <v>4039</v>
      </c>
      <c r="X87" s="379">
        <v>43</v>
      </c>
      <c r="Y87" s="239" t="s">
        <v>70</v>
      </c>
      <c r="Z87" s="239" t="s">
        <v>162</v>
      </c>
      <c r="AA87" s="239" t="s">
        <v>163</v>
      </c>
    </row>
    <row r="88" spans="1:27" ht="19.8" customHeight="1">
      <c r="A88" s="379">
        <v>44</v>
      </c>
      <c r="B88" s="379" t="s">
        <v>66</v>
      </c>
      <c r="C88" s="379">
        <v>6190</v>
      </c>
      <c r="D88" s="380">
        <v>110</v>
      </c>
      <c r="E88" s="379">
        <v>90</v>
      </c>
      <c r="F88" s="379" t="s">
        <v>67</v>
      </c>
      <c r="G88" s="335">
        <v>12</v>
      </c>
      <c r="H88" s="335">
        <v>2</v>
      </c>
      <c r="I88" s="335">
        <v>41</v>
      </c>
      <c r="J88" s="382">
        <v>5041</v>
      </c>
      <c r="L88" s="382">
        <v>5041</v>
      </c>
      <c r="X88" s="379">
        <v>44</v>
      </c>
      <c r="Y88" s="239" t="s">
        <v>63</v>
      </c>
      <c r="Z88" s="239" t="s">
        <v>164</v>
      </c>
      <c r="AA88" s="239" t="s">
        <v>165</v>
      </c>
    </row>
    <row r="89" spans="1:27" ht="19.8" customHeight="1">
      <c r="B89" s="379" t="s">
        <v>66</v>
      </c>
      <c r="C89" s="379">
        <v>1331</v>
      </c>
      <c r="D89" s="380">
        <v>101</v>
      </c>
      <c r="E89" s="379">
        <v>31</v>
      </c>
      <c r="G89" s="335">
        <v>8</v>
      </c>
      <c r="H89" s="335">
        <v>1</v>
      </c>
      <c r="I89" s="335">
        <v>37</v>
      </c>
      <c r="J89" s="382">
        <v>3337</v>
      </c>
      <c r="L89" s="382">
        <v>3337</v>
      </c>
    </row>
    <row r="90" spans="1:27" ht="19.8" customHeight="1">
      <c r="A90" s="379">
        <v>45</v>
      </c>
      <c r="B90" s="379" t="s">
        <v>66</v>
      </c>
      <c r="C90" s="379">
        <v>1649</v>
      </c>
      <c r="D90" s="380">
        <v>88</v>
      </c>
      <c r="E90" s="379">
        <v>49</v>
      </c>
      <c r="F90" s="379" t="s">
        <v>67</v>
      </c>
      <c r="G90" s="335">
        <v>13</v>
      </c>
      <c r="H90" s="335">
        <v>0</v>
      </c>
      <c r="I90" s="335">
        <v>0</v>
      </c>
      <c r="J90" s="382">
        <v>5200</v>
      </c>
      <c r="L90" s="382">
        <v>5200</v>
      </c>
      <c r="X90" s="379">
        <v>45</v>
      </c>
      <c r="Y90" s="239" t="s">
        <v>91</v>
      </c>
      <c r="Z90" s="239" t="s">
        <v>166</v>
      </c>
      <c r="AA90" s="239" t="s">
        <v>167</v>
      </c>
    </row>
    <row r="91" spans="1:27" ht="19.8" customHeight="1">
      <c r="B91" s="379" t="s">
        <v>66</v>
      </c>
      <c r="C91" s="379">
        <v>1599</v>
      </c>
      <c r="D91" s="380">
        <v>95</v>
      </c>
      <c r="E91" s="379">
        <v>29</v>
      </c>
      <c r="G91" s="335">
        <v>19</v>
      </c>
      <c r="H91" s="335">
        <v>1</v>
      </c>
      <c r="I91" s="335">
        <v>88</v>
      </c>
      <c r="J91" s="382">
        <v>7788</v>
      </c>
      <c r="L91" s="382">
        <v>7788</v>
      </c>
    </row>
    <row r="92" spans="1:27" ht="19.8" customHeight="1">
      <c r="B92" s="379" t="s">
        <v>66</v>
      </c>
      <c r="C92" s="379">
        <v>1598</v>
      </c>
      <c r="D92" s="380">
        <v>94</v>
      </c>
      <c r="E92" s="379">
        <v>98</v>
      </c>
      <c r="G92" s="335">
        <v>3</v>
      </c>
      <c r="H92" s="335">
        <v>1</v>
      </c>
      <c r="I92" s="335">
        <v>72</v>
      </c>
      <c r="J92" s="382">
        <v>1372</v>
      </c>
      <c r="L92" s="382">
        <v>1372</v>
      </c>
    </row>
    <row r="93" spans="1:27" ht="19.8" customHeight="1">
      <c r="A93" s="379">
        <v>46</v>
      </c>
      <c r="B93" s="379" t="s">
        <v>66</v>
      </c>
      <c r="C93" s="379">
        <v>8011</v>
      </c>
      <c r="D93" s="380">
        <v>190</v>
      </c>
      <c r="E93" s="379">
        <v>11</v>
      </c>
      <c r="F93" s="379" t="s">
        <v>67</v>
      </c>
      <c r="G93" s="335">
        <v>7</v>
      </c>
      <c r="H93" s="335">
        <v>3</v>
      </c>
      <c r="I93" s="335">
        <v>99</v>
      </c>
      <c r="J93" s="382">
        <v>3199</v>
      </c>
      <c r="L93" s="382">
        <v>3199</v>
      </c>
      <c r="X93" s="379">
        <v>46</v>
      </c>
      <c r="Y93" s="239" t="s">
        <v>63</v>
      </c>
      <c r="Z93" s="239" t="s">
        <v>168</v>
      </c>
      <c r="AA93" s="239" t="s">
        <v>169</v>
      </c>
    </row>
    <row r="94" spans="1:27" ht="19.8" customHeight="1">
      <c r="A94" s="379">
        <v>47</v>
      </c>
      <c r="B94" s="379" t="s">
        <v>66</v>
      </c>
      <c r="C94" s="379">
        <v>6933</v>
      </c>
      <c r="D94" s="380">
        <v>142</v>
      </c>
      <c r="E94" s="379">
        <v>33</v>
      </c>
      <c r="F94" s="379" t="s">
        <v>67</v>
      </c>
      <c r="G94" s="335">
        <v>8</v>
      </c>
      <c r="H94" s="335">
        <v>0</v>
      </c>
      <c r="I94" s="335">
        <v>34</v>
      </c>
      <c r="J94" s="382">
        <v>3234</v>
      </c>
      <c r="L94" s="382">
        <v>3234</v>
      </c>
      <c r="X94" s="379">
        <v>47</v>
      </c>
      <c r="Y94" s="239" t="s">
        <v>63</v>
      </c>
      <c r="Z94" s="239" t="s">
        <v>170</v>
      </c>
      <c r="AA94" s="239" t="s">
        <v>171</v>
      </c>
    </row>
    <row r="95" spans="1:27" ht="19.8" customHeight="1">
      <c r="B95" s="379" t="s">
        <v>66</v>
      </c>
      <c r="C95" s="379">
        <v>6932</v>
      </c>
      <c r="D95" s="380">
        <v>140</v>
      </c>
      <c r="E95" s="379">
        <v>32</v>
      </c>
      <c r="G95" s="335">
        <v>6</v>
      </c>
      <c r="H95" s="335">
        <v>0</v>
      </c>
      <c r="I95" s="335">
        <v>89</v>
      </c>
      <c r="J95" s="382">
        <v>2489</v>
      </c>
      <c r="L95" s="382">
        <v>2489</v>
      </c>
    </row>
    <row r="96" spans="1:27" ht="19.8" customHeight="1">
      <c r="B96" s="379" t="s">
        <v>66</v>
      </c>
      <c r="C96" s="379">
        <v>6931</v>
      </c>
      <c r="D96" s="380">
        <v>17</v>
      </c>
      <c r="E96" s="379">
        <v>31</v>
      </c>
      <c r="G96" s="335">
        <v>5</v>
      </c>
      <c r="H96" s="335">
        <v>3</v>
      </c>
      <c r="I96" s="335">
        <v>99</v>
      </c>
      <c r="J96" s="382">
        <v>2399</v>
      </c>
      <c r="L96" s="382">
        <v>2399</v>
      </c>
    </row>
    <row r="97" spans="1:27" ht="19.8" customHeight="1">
      <c r="A97" s="379">
        <v>48</v>
      </c>
      <c r="B97" s="379" t="s">
        <v>103</v>
      </c>
      <c r="C97" s="379">
        <v>789</v>
      </c>
      <c r="D97" s="380">
        <v>786</v>
      </c>
      <c r="E97" s="379">
        <v>36</v>
      </c>
      <c r="F97" s="379" t="s">
        <v>67</v>
      </c>
      <c r="G97" s="335">
        <v>7</v>
      </c>
      <c r="H97" s="335">
        <v>3</v>
      </c>
      <c r="I97" s="335">
        <v>0</v>
      </c>
      <c r="J97" s="382">
        <v>3100</v>
      </c>
      <c r="L97" s="382">
        <v>3100</v>
      </c>
      <c r="X97" s="379">
        <v>48</v>
      </c>
      <c r="Y97" s="239" t="s">
        <v>70</v>
      </c>
      <c r="Z97" s="239" t="s">
        <v>172</v>
      </c>
      <c r="AA97" s="239" t="s">
        <v>173</v>
      </c>
    </row>
    <row r="98" spans="1:27" ht="19.8" customHeight="1">
      <c r="A98" s="379">
        <v>49</v>
      </c>
      <c r="B98" s="379" t="s">
        <v>66</v>
      </c>
      <c r="C98" s="379">
        <v>1456</v>
      </c>
      <c r="D98" s="380">
        <v>81</v>
      </c>
      <c r="E98" s="379">
        <v>56</v>
      </c>
      <c r="F98" s="379" t="s">
        <v>67</v>
      </c>
      <c r="G98" s="335">
        <v>14</v>
      </c>
      <c r="H98" s="335">
        <v>1</v>
      </c>
      <c r="I98" s="335">
        <v>18</v>
      </c>
      <c r="J98" s="382">
        <v>5718</v>
      </c>
      <c r="L98" s="382">
        <v>5718</v>
      </c>
      <c r="X98" s="379">
        <v>49</v>
      </c>
      <c r="Y98" s="239" t="s">
        <v>63</v>
      </c>
      <c r="Z98" s="239" t="s">
        <v>174</v>
      </c>
      <c r="AA98" s="239" t="s">
        <v>175</v>
      </c>
    </row>
    <row r="99" spans="1:27" ht="19.8" customHeight="1">
      <c r="A99" s="379">
        <v>50</v>
      </c>
      <c r="B99" s="379" t="s">
        <v>66</v>
      </c>
      <c r="C99" s="379">
        <v>4529</v>
      </c>
      <c r="D99" s="380">
        <v>30</v>
      </c>
      <c r="E99" s="379">
        <v>27</v>
      </c>
      <c r="F99" s="379" t="s">
        <v>67</v>
      </c>
      <c r="G99" s="335">
        <v>5</v>
      </c>
      <c r="H99" s="335">
        <v>1</v>
      </c>
      <c r="I99" s="335">
        <v>14</v>
      </c>
      <c r="J99" s="382">
        <v>2114</v>
      </c>
      <c r="L99" s="382">
        <v>2114</v>
      </c>
      <c r="X99" s="379">
        <v>50</v>
      </c>
      <c r="Y99" s="239" t="s">
        <v>63</v>
      </c>
      <c r="Z99" s="239" t="s">
        <v>176</v>
      </c>
      <c r="AA99" s="239" t="s">
        <v>177</v>
      </c>
    </row>
    <row r="100" spans="1:27" ht="19.8" customHeight="1">
      <c r="A100" s="379">
        <v>51</v>
      </c>
      <c r="B100" s="379" t="s">
        <v>66</v>
      </c>
      <c r="C100" s="379">
        <v>1256</v>
      </c>
      <c r="D100" s="380">
        <v>19</v>
      </c>
      <c r="E100" s="379">
        <v>19</v>
      </c>
      <c r="F100" s="379" t="s">
        <v>67</v>
      </c>
      <c r="G100" s="335">
        <v>23</v>
      </c>
      <c r="H100" s="335">
        <v>0</v>
      </c>
      <c r="I100" s="335">
        <v>0</v>
      </c>
      <c r="J100" s="382">
        <v>9200</v>
      </c>
      <c r="L100" s="382">
        <v>9200</v>
      </c>
      <c r="X100" s="379">
        <v>51</v>
      </c>
      <c r="Y100" s="239" t="s">
        <v>70</v>
      </c>
      <c r="Z100" s="239" t="s">
        <v>178</v>
      </c>
      <c r="AA100" s="239" t="s">
        <v>179</v>
      </c>
    </row>
    <row r="101" spans="1:27" ht="19.8" customHeight="1">
      <c r="B101" s="387" t="s">
        <v>112</v>
      </c>
      <c r="C101" s="379" t="s">
        <v>84</v>
      </c>
      <c r="D101" s="380">
        <v>469</v>
      </c>
      <c r="E101" s="379" t="s">
        <v>84</v>
      </c>
      <c r="G101" s="335">
        <v>5</v>
      </c>
      <c r="H101" s="335">
        <v>0</v>
      </c>
      <c r="I101" s="335">
        <v>0</v>
      </c>
      <c r="J101" s="382">
        <v>2000</v>
      </c>
      <c r="L101" s="382">
        <v>2000</v>
      </c>
    </row>
    <row r="102" spans="1:27" ht="19.8" customHeight="1">
      <c r="A102" s="379">
        <v>52</v>
      </c>
      <c r="B102" s="379" t="s">
        <v>66</v>
      </c>
      <c r="C102" s="379">
        <v>829</v>
      </c>
      <c r="D102" s="380">
        <v>57</v>
      </c>
      <c r="E102" s="379">
        <v>29</v>
      </c>
      <c r="F102" s="379" t="s">
        <v>67</v>
      </c>
      <c r="G102" s="335">
        <v>9</v>
      </c>
      <c r="H102" s="335">
        <v>0</v>
      </c>
      <c r="I102" s="335">
        <v>62</v>
      </c>
      <c r="J102" s="382">
        <v>3662</v>
      </c>
      <c r="L102" s="382">
        <v>3662</v>
      </c>
      <c r="X102" s="379">
        <v>52</v>
      </c>
      <c r="Y102" s="239" t="s">
        <v>91</v>
      </c>
      <c r="Z102" s="239" t="s">
        <v>180</v>
      </c>
      <c r="AA102" s="239" t="s">
        <v>90</v>
      </c>
    </row>
    <row r="103" spans="1:27" ht="19.8" customHeight="1">
      <c r="A103" s="379">
        <v>53</v>
      </c>
      <c r="B103" s="379" t="s">
        <v>103</v>
      </c>
      <c r="C103" s="379">
        <v>45</v>
      </c>
      <c r="D103" s="380">
        <v>4</v>
      </c>
      <c r="E103" s="379">
        <v>45</v>
      </c>
      <c r="F103" s="379" t="s">
        <v>67</v>
      </c>
      <c r="G103" s="335">
        <v>6</v>
      </c>
      <c r="H103" s="335">
        <v>0</v>
      </c>
      <c r="I103" s="335">
        <v>0</v>
      </c>
      <c r="J103" s="382">
        <v>2400</v>
      </c>
      <c r="L103" s="382">
        <v>2400</v>
      </c>
      <c r="X103" s="379">
        <v>53</v>
      </c>
      <c r="Y103" s="239" t="s">
        <v>70</v>
      </c>
      <c r="Z103" s="239" t="s">
        <v>181</v>
      </c>
      <c r="AA103" s="239" t="s">
        <v>182</v>
      </c>
    </row>
    <row r="104" spans="1:27" ht="19.8" customHeight="1">
      <c r="B104" s="379" t="s">
        <v>66</v>
      </c>
      <c r="C104" s="379">
        <v>7573</v>
      </c>
      <c r="D104" s="380">
        <v>171</v>
      </c>
      <c r="E104" s="379">
        <v>3</v>
      </c>
      <c r="G104" s="335">
        <v>9</v>
      </c>
      <c r="H104" s="335">
        <v>3</v>
      </c>
      <c r="I104" s="335">
        <v>74</v>
      </c>
      <c r="J104" s="382">
        <v>3974</v>
      </c>
      <c r="L104" s="382">
        <v>3974</v>
      </c>
    </row>
    <row r="105" spans="1:27" ht="19.8" customHeight="1">
      <c r="A105" s="379">
        <v>54</v>
      </c>
      <c r="B105" s="379" t="s">
        <v>66</v>
      </c>
      <c r="C105" s="379">
        <v>816</v>
      </c>
      <c r="D105" s="380">
        <v>19</v>
      </c>
      <c r="E105" s="379">
        <v>16</v>
      </c>
      <c r="F105" s="379" t="s">
        <v>67</v>
      </c>
      <c r="G105" s="335">
        <v>14</v>
      </c>
      <c r="H105" s="335">
        <v>3</v>
      </c>
      <c r="I105" s="335">
        <v>28</v>
      </c>
      <c r="J105" s="382">
        <v>5928</v>
      </c>
      <c r="L105" s="382">
        <v>5928</v>
      </c>
      <c r="X105" s="379">
        <v>54</v>
      </c>
      <c r="Y105" s="239" t="s">
        <v>91</v>
      </c>
      <c r="Z105" s="239" t="s">
        <v>183</v>
      </c>
      <c r="AA105" s="239" t="s">
        <v>105</v>
      </c>
    </row>
    <row r="106" spans="1:27" ht="19.8" customHeight="1">
      <c r="A106" s="379">
        <v>55</v>
      </c>
      <c r="B106" s="379" t="s">
        <v>66</v>
      </c>
      <c r="C106" s="379">
        <v>1571</v>
      </c>
      <c r="D106" s="380">
        <v>14</v>
      </c>
      <c r="E106" s="379">
        <v>71</v>
      </c>
      <c r="F106" s="379" t="s">
        <v>67</v>
      </c>
      <c r="G106" s="335">
        <v>13</v>
      </c>
      <c r="H106" s="335">
        <v>0</v>
      </c>
      <c r="I106" s="335">
        <v>0</v>
      </c>
      <c r="J106" s="382">
        <v>5200</v>
      </c>
      <c r="L106" s="382">
        <v>5200</v>
      </c>
      <c r="X106" s="379">
        <v>55</v>
      </c>
      <c r="Y106" s="239" t="s">
        <v>70</v>
      </c>
      <c r="Z106" s="239" t="s">
        <v>184</v>
      </c>
      <c r="AA106" s="239" t="s">
        <v>185</v>
      </c>
    </row>
    <row r="107" spans="1:27" ht="19.8" customHeight="1">
      <c r="A107" s="379">
        <v>56</v>
      </c>
      <c r="B107" s="379" t="s">
        <v>66</v>
      </c>
      <c r="C107" s="379">
        <v>7973</v>
      </c>
      <c r="D107" s="380">
        <v>177</v>
      </c>
      <c r="E107" s="379">
        <v>73</v>
      </c>
      <c r="F107" s="379" t="s">
        <v>67</v>
      </c>
      <c r="G107" s="335">
        <v>10</v>
      </c>
      <c r="H107" s="335">
        <v>0</v>
      </c>
      <c r="I107" s="335">
        <v>53</v>
      </c>
      <c r="J107" s="382">
        <v>4053</v>
      </c>
      <c r="L107" s="382">
        <v>4053</v>
      </c>
      <c r="X107" s="379">
        <v>56</v>
      </c>
      <c r="Y107" s="239" t="s">
        <v>70</v>
      </c>
      <c r="Z107" s="239" t="s">
        <v>186</v>
      </c>
      <c r="AA107" s="239" t="s">
        <v>187</v>
      </c>
    </row>
    <row r="108" spans="1:27" ht="19.8" customHeight="1">
      <c r="A108" s="379">
        <v>57</v>
      </c>
      <c r="B108" s="379" t="s">
        <v>66</v>
      </c>
      <c r="C108" s="379">
        <v>4773</v>
      </c>
      <c r="D108" s="380">
        <v>12</v>
      </c>
      <c r="E108" s="379">
        <v>73</v>
      </c>
      <c r="F108" s="379" t="s">
        <v>67</v>
      </c>
      <c r="G108" s="335">
        <v>14</v>
      </c>
      <c r="H108" s="335">
        <v>2</v>
      </c>
      <c r="I108" s="335">
        <v>58</v>
      </c>
      <c r="J108" s="382">
        <v>5858</v>
      </c>
      <c r="L108" s="382">
        <v>5858</v>
      </c>
      <c r="X108" s="379">
        <v>57</v>
      </c>
      <c r="Y108" s="239" t="s">
        <v>63</v>
      </c>
      <c r="Z108" s="239" t="s">
        <v>188</v>
      </c>
      <c r="AA108" s="239" t="s">
        <v>189</v>
      </c>
    </row>
    <row r="109" spans="1:27" ht="19.8" customHeight="1">
      <c r="B109" s="379" t="s">
        <v>66</v>
      </c>
      <c r="C109" s="379">
        <v>7551</v>
      </c>
      <c r="D109" s="380">
        <v>13</v>
      </c>
      <c r="E109" s="379">
        <v>51</v>
      </c>
      <c r="G109" s="335">
        <v>6</v>
      </c>
      <c r="H109" s="335">
        <v>2</v>
      </c>
      <c r="I109" s="335">
        <v>19</v>
      </c>
      <c r="J109" s="382">
        <v>2619</v>
      </c>
      <c r="L109" s="382">
        <v>2619</v>
      </c>
    </row>
    <row r="110" spans="1:27" ht="19.8" customHeight="1">
      <c r="A110" s="379">
        <v>58</v>
      </c>
      <c r="B110" s="379" t="s">
        <v>66</v>
      </c>
      <c r="C110" s="379">
        <v>2197</v>
      </c>
      <c r="D110" s="380">
        <v>106</v>
      </c>
      <c r="E110" s="379">
        <v>97</v>
      </c>
      <c r="F110" s="379" t="s">
        <v>67</v>
      </c>
      <c r="G110" s="335">
        <v>13</v>
      </c>
      <c r="H110" s="335">
        <v>3</v>
      </c>
      <c r="I110" s="335">
        <v>99</v>
      </c>
      <c r="J110" s="382">
        <v>5599</v>
      </c>
      <c r="L110" s="382">
        <v>5599</v>
      </c>
      <c r="X110" s="379">
        <v>58</v>
      </c>
      <c r="Y110" s="239" t="s">
        <v>70</v>
      </c>
      <c r="Z110" s="239" t="s">
        <v>190</v>
      </c>
      <c r="AA110" s="239" t="s">
        <v>191</v>
      </c>
    </row>
    <row r="111" spans="1:27" ht="19.8" customHeight="1">
      <c r="B111" s="379" t="s">
        <v>66</v>
      </c>
      <c r="C111" s="379">
        <v>7435</v>
      </c>
      <c r="D111" s="380">
        <v>150</v>
      </c>
      <c r="E111" s="379">
        <v>35</v>
      </c>
      <c r="G111" s="335">
        <v>14</v>
      </c>
      <c r="H111" s="335">
        <v>0</v>
      </c>
      <c r="I111" s="335">
        <v>54</v>
      </c>
      <c r="J111" s="382">
        <v>5654</v>
      </c>
      <c r="L111" s="382">
        <v>5654</v>
      </c>
    </row>
    <row r="112" spans="1:27" ht="19.8" customHeight="1">
      <c r="A112" s="379">
        <v>59</v>
      </c>
      <c r="B112" s="379" t="s">
        <v>66</v>
      </c>
      <c r="C112" s="379">
        <v>3692</v>
      </c>
      <c r="D112" s="380">
        <v>94</v>
      </c>
      <c r="E112" s="379">
        <v>92</v>
      </c>
      <c r="F112" s="379" t="s">
        <v>67</v>
      </c>
      <c r="G112" s="335">
        <v>20</v>
      </c>
      <c r="H112" s="335">
        <v>0</v>
      </c>
      <c r="I112" s="335">
        <v>0</v>
      </c>
      <c r="J112" s="382">
        <v>8000</v>
      </c>
      <c r="L112" s="382">
        <v>8000</v>
      </c>
      <c r="X112" s="379">
        <v>59</v>
      </c>
      <c r="Y112" s="239" t="s">
        <v>70</v>
      </c>
      <c r="Z112" s="239" t="s">
        <v>192</v>
      </c>
      <c r="AA112" s="239" t="s">
        <v>193</v>
      </c>
    </row>
    <row r="113" spans="1:27" ht="19.8" customHeight="1">
      <c r="B113" s="379" t="s">
        <v>66</v>
      </c>
      <c r="C113" s="379">
        <v>828</v>
      </c>
      <c r="D113" s="380">
        <v>39</v>
      </c>
      <c r="E113" s="379">
        <v>39</v>
      </c>
      <c r="G113" s="335">
        <v>9</v>
      </c>
      <c r="H113" s="335">
        <v>2</v>
      </c>
      <c r="I113" s="335">
        <v>0</v>
      </c>
      <c r="J113" s="382">
        <v>3800</v>
      </c>
      <c r="L113" s="382">
        <v>3800</v>
      </c>
    </row>
    <row r="114" spans="1:27" ht="19.8" customHeight="1">
      <c r="A114" s="379">
        <v>60</v>
      </c>
      <c r="B114" s="379" t="s">
        <v>66</v>
      </c>
      <c r="C114" s="379">
        <v>1169</v>
      </c>
      <c r="D114" s="380">
        <v>82</v>
      </c>
      <c r="E114" s="379">
        <v>69</v>
      </c>
      <c r="F114" s="379" t="s">
        <v>67</v>
      </c>
      <c r="G114" s="335">
        <v>11</v>
      </c>
      <c r="H114" s="335">
        <v>2</v>
      </c>
      <c r="I114" s="335">
        <v>98</v>
      </c>
      <c r="J114" s="382">
        <v>4698</v>
      </c>
      <c r="L114" s="382">
        <v>4698</v>
      </c>
      <c r="X114" s="379">
        <v>60</v>
      </c>
      <c r="Y114" s="239" t="s">
        <v>63</v>
      </c>
      <c r="Z114" s="239" t="s">
        <v>194</v>
      </c>
      <c r="AA114" s="239" t="s">
        <v>195</v>
      </c>
    </row>
    <row r="115" spans="1:27" ht="19.8" customHeight="1">
      <c r="B115" s="379" t="s">
        <v>66</v>
      </c>
      <c r="C115" s="379">
        <v>4939</v>
      </c>
      <c r="D115" s="380">
        <v>29</v>
      </c>
      <c r="E115" s="379">
        <v>39</v>
      </c>
      <c r="G115" s="335">
        <v>16</v>
      </c>
      <c r="H115" s="335">
        <v>3</v>
      </c>
      <c r="I115" s="335">
        <v>82</v>
      </c>
      <c r="J115" s="382">
        <v>6782</v>
      </c>
      <c r="L115" s="382">
        <v>6782</v>
      </c>
    </row>
    <row r="116" spans="1:27" ht="19.8" customHeight="1">
      <c r="B116" s="379" t="s">
        <v>103</v>
      </c>
      <c r="C116" s="379">
        <v>746</v>
      </c>
      <c r="D116" s="380">
        <v>364</v>
      </c>
      <c r="E116" s="379">
        <v>6</v>
      </c>
      <c r="G116" s="335">
        <v>2</v>
      </c>
      <c r="H116" s="335">
        <v>2</v>
      </c>
      <c r="I116" s="335">
        <v>96</v>
      </c>
      <c r="J116" s="382">
        <v>1096</v>
      </c>
      <c r="L116" s="382">
        <v>1096</v>
      </c>
    </row>
    <row r="117" spans="1:27" ht="19.8" customHeight="1">
      <c r="B117" s="379" t="s">
        <v>66</v>
      </c>
      <c r="C117" s="379">
        <v>1589</v>
      </c>
      <c r="D117" s="380">
        <v>61</v>
      </c>
      <c r="E117" s="379">
        <v>89</v>
      </c>
      <c r="G117" s="335">
        <v>7</v>
      </c>
      <c r="H117" s="335">
        <v>0</v>
      </c>
      <c r="I117" s="335">
        <v>0</v>
      </c>
      <c r="J117" s="382">
        <v>2800</v>
      </c>
      <c r="L117" s="382">
        <v>2800</v>
      </c>
    </row>
    <row r="118" spans="1:27" ht="19.8" customHeight="1">
      <c r="A118" s="379">
        <v>61</v>
      </c>
      <c r="B118" s="379" t="s">
        <v>66</v>
      </c>
      <c r="C118" s="379">
        <v>1297</v>
      </c>
      <c r="D118" s="380">
        <v>20</v>
      </c>
      <c r="E118" s="379">
        <v>97</v>
      </c>
      <c r="F118" s="379" t="s">
        <v>67</v>
      </c>
      <c r="G118" s="335">
        <v>22</v>
      </c>
      <c r="H118" s="335">
        <v>0</v>
      </c>
      <c r="I118" s="335">
        <v>14</v>
      </c>
      <c r="J118" s="382">
        <v>8814</v>
      </c>
      <c r="L118" s="382">
        <v>8814</v>
      </c>
      <c r="X118" s="379">
        <v>61</v>
      </c>
      <c r="Y118" s="239" t="s">
        <v>70</v>
      </c>
      <c r="Z118" s="239" t="s">
        <v>196</v>
      </c>
      <c r="AA118" s="239" t="s">
        <v>197</v>
      </c>
    </row>
    <row r="119" spans="1:27" ht="19.8" customHeight="1">
      <c r="A119" s="379">
        <v>62</v>
      </c>
      <c r="B119" s="379" t="s">
        <v>66</v>
      </c>
      <c r="C119" s="379">
        <v>6929</v>
      </c>
      <c r="D119" s="380">
        <v>152</v>
      </c>
      <c r="E119" s="379">
        <v>29</v>
      </c>
      <c r="F119" s="379" t="s">
        <v>67</v>
      </c>
      <c r="G119" s="335">
        <v>4</v>
      </c>
      <c r="H119" s="335">
        <v>2</v>
      </c>
      <c r="I119" s="335">
        <v>65</v>
      </c>
      <c r="J119" s="382">
        <v>1865</v>
      </c>
      <c r="L119" s="382">
        <v>1865</v>
      </c>
      <c r="X119" s="379">
        <v>62</v>
      </c>
      <c r="Y119" s="239" t="s">
        <v>70</v>
      </c>
      <c r="Z119" s="239" t="s">
        <v>198</v>
      </c>
      <c r="AA119" s="239" t="s">
        <v>199</v>
      </c>
    </row>
    <row r="120" spans="1:27" ht="19.8" customHeight="1">
      <c r="B120" s="379" t="s">
        <v>66</v>
      </c>
      <c r="C120" s="379">
        <v>7161</v>
      </c>
      <c r="D120" s="380">
        <v>144</v>
      </c>
      <c r="E120" s="379">
        <v>61</v>
      </c>
      <c r="G120" s="335">
        <v>10</v>
      </c>
      <c r="H120" s="335">
        <v>2</v>
      </c>
      <c r="I120" s="335">
        <v>26</v>
      </c>
      <c r="J120" s="382">
        <f>SUM(G120*400+H120*100+I120)</f>
        <v>4226</v>
      </c>
      <c r="L120" s="382">
        <v>4226</v>
      </c>
    </row>
    <row r="121" spans="1:27" ht="19.8" customHeight="1">
      <c r="A121" s="379">
        <v>63</v>
      </c>
      <c r="B121" s="379" t="s">
        <v>66</v>
      </c>
      <c r="C121" s="379">
        <v>7816</v>
      </c>
      <c r="D121" s="380">
        <v>131</v>
      </c>
      <c r="E121" s="379">
        <v>16</v>
      </c>
      <c r="F121" s="379" t="s">
        <v>67</v>
      </c>
      <c r="G121" s="335">
        <v>12</v>
      </c>
      <c r="H121" s="335">
        <v>0</v>
      </c>
      <c r="I121" s="335">
        <v>0</v>
      </c>
      <c r="J121" s="382">
        <v>4800</v>
      </c>
      <c r="L121" s="382">
        <v>4800</v>
      </c>
      <c r="X121" s="379">
        <v>63</v>
      </c>
      <c r="Y121" s="239" t="s">
        <v>63</v>
      </c>
      <c r="Z121" s="239" t="s">
        <v>200</v>
      </c>
      <c r="AA121" s="239" t="s">
        <v>201</v>
      </c>
    </row>
    <row r="122" spans="1:27" ht="19.8" customHeight="1">
      <c r="B122" s="379" t="s">
        <v>66</v>
      </c>
      <c r="C122" s="379">
        <v>1411</v>
      </c>
      <c r="D122" s="380">
        <v>69</v>
      </c>
      <c r="E122" s="379">
        <v>112</v>
      </c>
      <c r="G122" s="335">
        <v>17</v>
      </c>
      <c r="H122" s="335">
        <v>2</v>
      </c>
      <c r="I122" s="335">
        <v>11</v>
      </c>
      <c r="J122" s="382">
        <f>SUM(G122*400+H122*100+I122)</f>
        <v>7011</v>
      </c>
      <c r="L122" s="382">
        <v>7011</v>
      </c>
    </row>
    <row r="123" spans="1:27" ht="19.8" customHeight="1">
      <c r="A123" s="379">
        <v>64</v>
      </c>
      <c r="B123" s="379" t="s">
        <v>103</v>
      </c>
      <c r="C123" s="379">
        <v>519</v>
      </c>
      <c r="D123" s="380">
        <v>294</v>
      </c>
      <c r="E123" s="379">
        <v>19</v>
      </c>
      <c r="F123" s="379" t="s">
        <v>67</v>
      </c>
      <c r="G123" s="335">
        <v>26</v>
      </c>
      <c r="H123" s="335">
        <v>1</v>
      </c>
      <c r="I123" s="335">
        <v>71</v>
      </c>
      <c r="J123" s="382">
        <f>SUM(G123*400+H123*100+I123)</f>
        <v>10571</v>
      </c>
      <c r="L123" s="382">
        <v>10571</v>
      </c>
      <c r="X123" s="379">
        <v>64</v>
      </c>
      <c r="Y123" s="239" t="s">
        <v>91</v>
      </c>
      <c r="Z123" s="239" t="s">
        <v>202</v>
      </c>
      <c r="AA123" s="239" t="s">
        <v>203</v>
      </c>
    </row>
    <row r="124" spans="1:27" ht="19.8" customHeight="1">
      <c r="A124" s="379">
        <v>65</v>
      </c>
      <c r="B124" s="379" t="s">
        <v>66</v>
      </c>
      <c r="C124" s="379">
        <v>1183</v>
      </c>
      <c r="D124" s="380">
        <v>103</v>
      </c>
      <c r="E124" s="379">
        <v>83</v>
      </c>
      <c r="F124" s="379" t="s">
        <v>67</v>
      </c>
      <c r="G124" s="335">
        <v>9</v>
      </c>
      <c r="H124" s="335">
        <v>0</v>
      </c>
      <c r="I124" s="335">
        <v>0</v>
      </c>
      <c r="J124" s="382">
        <v>3600</v>
      </c>
      <c r="L124" s="382">
        <v>3600</v>
      </c>
      <c r="X124" s="379">
        <v>65</v>
      </c>
      <c r="Y124" s="239" t="s">
        <v>70</v>
      </c>
      <c r="Z124" s="239" t="s">
        <v>204</v>
      </c>
      <c r="AA124" s="239" t="s">
        <v>205</v>
      </c>
    </row>
    <row r="125" spans="1:27" ht="19.8" customHeight="1">
      <c r="B125" s="379" t="s">
        <v>66</v>
      </c>
      <c r="C125" s="379">
        <v>1178</v>
      </c>
      <c r="D125" s="380">
        <v>105</v>
      </c>
      <c r="E125" s="379">
        <v>78</v>
      </c>
      <c r="G125" s="335">
        <v>10</v>
      </c>
      <c r="H125" s="335">
        <v>0</v>
      </c>
      <c r="I125" s="335">
        <v>0</v>
      </c>
      <c r="J125" s="382">
        <v>4000</v>
      </c>
      <c r="L125" s="382">
        <v>4000</v>
      </c>
    </row>
    <row r="126" spans="1:27" ht="19.8" customHeight="1">
      <c r="A126" s="379">
        <v>66</v>
      </c>
      <c r="B126" s="379" t="s">
        <v>103</v>
      </c>
      <c r="C126" s="379">
        <v>440</v>
      </c>
      <c r="D126" s="380">
        <v>116</v>
      </c>
      <c r="E126" s="379">
        <v>40</v>
      </c>
      <c r="F126" s="379" t="s">
        <v>67</v>
      </c>
      <c r="G126" s="335">
        <v>5</v>
      </c>
      <c r="H126" s="335">
        <v>0</v>
      </c>
      <c r="I126" s="335">
        <v>55</v>
      </c>
      <c r="J126" s="382">
        <v>2055</v>
      </c>
      <c r="L126" s="382">
        <v>2055</v>
      </c>
      <c r="X126" s="379">
        <v>66</v>
      </c>
      <c r="Y126" s="239" t="s">
        <v>63</v>
      </c>
      <c r="Z126" s="239" t="s">
        <v>206</v>
      </c>
      <c r="AA126" s="239" t="s">
        <v>207</v>
      </c>
    </row>
    <row r="127" spans="1:27" ht="19.8" customHeight="1">
      <c r="B127" s="379" t="s">
        <v>103</v>
      </c>
      <c r="C127" s="379">
        <v>1626</v>
      </c>
      <c r="D127" s="380">
        <v>141</v>
      </c>
      <c r="E127" s="379">
        <v>26</v>
      </c>
      <c r="G127" s="335">
        <v>5</v>
      </c>
      <c r="H127" s="335">
        <v>0</v>
      </c>
      <c r="I127" s="335">
        <v>15</v>
      </c>
      <c r="J127" s="382">
        <v>2015</v>
      </c>
      <c r="L127" s="382">
        <v>2015</v>
      </c>
    </row>
    <row r="128" spans="1:27" ht="19.8" customHeight="1">
      <c r="B128" s="379" t="s">
        <v>103</v>
      </c>
      <c r="C128" s="379">
        <v>439</v>
      </c>
      <c r="D128" s="380">
        <v>115</v>
      </c>
      <c r="E128" s="379">
        <v>39</v>
      </c>
      <c r="G128" s="335">
        <v>2</v>
      </c>
      <c r="H128" s="335">
        <v>2</v>
      </c>
      <c r="I128" s="335">
        <v>96</v>
      </c>
      <c r="J128" s="382">
        <f>SUM(G128*400+H128*100+I128)</f>
        <v>1096</v>
      </c>
      <c r="L128" s="382">
        <v>1096</v>
      </c>
    </row>
    <row r="129" spans="1:27" ht="19.8" customHeight="1">
      <c r="B129" s="379" t="s">
        <v>66</v>
      </c>
      <c r="C129" s="379">
        <v>1295</v>
      </c>
      <c r="D129" s="380">
        <v>18</v>
      </c>
      <c r="E129" s="379">
        <v>95</v>
      </c>
      <c r="G129" s="335">
        <v>10</v>
      </c>
      <c r="H129" s="335">
        <v>2</v>
      </c>
      <c r="I129" s="335">
        <v>88</v>
      </c>
      <c r="J129" s="382">
        <f>SUM(G129*400+H129*100+I129)</f>
        <v>4288</v>
      </c>
      <c r="L129" s="382">
        <v>4288</v>
      </c>
    </row>
    <row r="130" spans="1:27" ht="19.8" customHeight="1">
      <c r="B130" s="379" t="s">
        <v>66</v>
      </c>
      <c r="C130" s="379">
        <v>7974</v>
      </c>
      <c r="D130" s="380">
        <v>178</v>
      </c>
      <c r="E130" s="379">
        <v>74</v>
      </c>
      <c r="G130" s="335">
        <v>8</v>
      </c>
      <c r="H130" s="335">
        <v>3</v>
      </c>
      <c r="I130" s="335">
        <v>80</v>
      </c>
      <c r="J130" s="382">
        <f>SUM(G130*400+H130*100+I130)</f>
        <v>3580</v>
      </c>
      <c r="L130" s="382">
        <v>3580</v>
      </c>
    </row>
    <row r="131" spans="1:27" ht="19.8" customHeight="1">
      <c r="A131" s="379">
        <v>67</v>
      </c>
      <c r="B131" s="379" t="s">
        <v>66</v>
      </c>
      <c r="C131" s="379">
        <v>924</v>
      </c>
      <c r="D131" s="380">
        <v>11</v>
      </c>
      <c r="E131" s="379">
        <v>24</v>
      </c>
      <c r="F131" s="379" t="s">
        <v>67</v>
      </c>
      <c r="G131" s="335">
        <v>6</v>
      </c>
      <c r="H131" s="335">
        <v>1</v>
      </c>
      <c r="I131" s="335">
        <v>30</v>
      </c>
      <c r="J131" s="382">
        <f>SUM(G131*400+H131*100+I131)</f>
        <v>2530</v>
      </c>
      <c r="L131" s="382">
        <v>2530</v>
      </c>
      <c r="X131" s="379">
        <v>67</v>
      </c>
      <c r="Y131" s="239" t="s">
        <v>63</v>
      </c>
      <c r="Z131" s="239" t="s">
        <v>208</v>
      </c>
      <c r="AA131" s="239" t="s">
        <v>118</v>
      </c>
    </row>
    <row r="132" spans="1:27" ht="19.8" customHeight="1">
      <c r="A132" s="379">
        <v>68</v>
      </c>
      <c r="B132" s="379" t="s">
        <v>66</v>
      </c>
      <c r="C132" s="379">
        <v>5491</v>
      </c>
      <c r="D132" s="380">
        <v>121</v>
      </c>
      <c r="E132" s="379">
        <v>91</v>
      </c>
      <c r="F132" s="379" t="s">
        <v>67</v>
      </c>
      <c r="G132" s="335">
        <v>10</v>
      </c>
      <c r="H132" s="335">
        <v>0</v>
      </c>
      <c r="I132" s="335">
        <v>92</v>
      </c>
      <c r="J132" s="382">
        <v>4092</v>
      </c>
      <c r="L132" s="382">
        <v>4092</v>
      </c>
      <c r="X132" s="379">
        <v>68</v>
      </c>
      <c r="Y132" s="239" t="s">
        <v>70</v>
      </c>
      <c r="Z132" s="239" t="s">
        <v>209</v>
      </c>
      <c r="AA132" s="239" t="s">
        <v>210</v>
      </c>
    </row>
    <row r="133" spans="1:27" ht="19.8" customHeight="1">
      <c r="Z133" s="239" t="s">
        <v>211</v>
      </c>
      <c r="AA133" s="239" t="s">
        <v>212</v>
      </c>
    </row>
    <row r="134" spans="1:27" s="15" customFormat="1" ht="19.8" customHeight="1">
      <c r="A134" s="388">
        <v>69</v>
      </c>
      <c r="B134" s="388" t="s">
        <v>103</v>
      </c>
      <c r="C134" s="388" t="s">
        <v>84</v>
      </c>
      <c r="D134" s="380">
        <v>376</v>
      </c>
      <c r="E134" s="388" t="s">
        <v>84</v>
      </c>
      <c r="F134" s="379" t="s">
        <v>67</v>
      </c>
      <c r="G134" s="335">
        <v>1</v>
      </c>
      <c r="H134" s="335">
        <v>0</v>
      </c>
      <c r="I134" s="335">
        <v>34</v>
      </c>
      <c r="J134" s="382">
        <v>434</v>
      </c>
      <c r="K134" s="355"/>
      <c r="L134" s="382">
        <v>434</v>
      </c>
      <c r="M134" s="357"/>
      <c r="N134" s="357"/>
      <c r="O134" s="357"/>
      <c r="P134" s="357"/>
      <c r="Q134" s="357"/>
      <c r="R134" s="278"/>
      <c r="S134" s="278"/>
      <c r="T134" s="278"/>
      <c r="U134" s="278"/>
      <c r="V134" s="278"/>
      <c r="W134" s="278"/>
      <c r="X134" s="388">
        <v>69</v>
      </c>
      <c r="Y134" s="389" t="s">
        <v>63</v>
      </c>
      <c r="Z134" s="389" t="s">
        <v>213</v>
      </c>
      <c r="AA134" s="389" t="s">
        <v>214</v>
      </c>
    </row>
    <row r="135" spans="1:27" s="15" customFormat="1" ht="19.8" customHeight="1">
      <c r="A135" s="388"/>
      <c r="B135" s="388"/>
      <c r="C135" s="388"/>
      <c r="D135" s="380"/>
      <c r="E135" s="388"/>
      <c r="F135" s="388"/>
      <c r="G135" s="390"/>
      <c r="H135" s="390"/>
      <c r="I135" s="390"/>
      <c r="J135" s="391"/>
      <c r="K135" s="357"/>
      <c r="L135" s="391"/>
      <c r="M135" s="357"/>
      <c r="N135" s="357"/>
      <c r="O135" s="357"/>
      <c r="P135" s="357"/>
      <c r="Q135" s="357"/>
      <c r="R135" s="278"/>
      <c r="S135" s="278"/>
      <c r="T135" s="278"/>
      <c r="U135" s="278"/>
      <c r="V135" s="278"/>
      <c r="W135" s="278"/>
      <c r="X135" s="388"/>
      <c r="Y135" s="389"/>
      <c r="Z135" s="389"/>
      <c r="AA135" s="389" t="s">
        <v>212</v>
      </c>
    </row>
    <row r="136" spans="1:27" ht="19.8" customHeight="1">
      <c r="A136" s="379">
        <v>70</v>
      </c>
      <c r="B136" s="379" t="s">
        <v>66</v>
      </c>
      <c r="C136" s="379">
        <v>1310</v>
      </c>
      <c r="D136" s="380">
        <v>45</v>
      </c>
      <c r="E136" s="379">
        <v>10</v>
      </c>
      <c r="F136" s="379" t="s">
        <v>67</v>
      </c>
      <c r="G136" s="335">
        <v>11</v>
      </c>
      <c r="H136" s="335">
        <v>3</v>
      </c>
      <c r="I136" s="335">
        <v>84</v>
      </c>
      <c r="J136" s="382">
        <f>SUM(G136*400+H136*100+I136)</f>
        <v>4784</v>
      </c>
      <c r="L136" s="382">
        <v>4784</v>
      </c>
      <c r="X136" s="379">
        <v>70</v>
      </c>
      <c r="Y136" s="239" t="s">
        <v>70</v>
      </c>
      <c r="Z136" s="239" t="s">
        <v>215</v>
      </c>
      <c r="AA136" s="239" t="s">
        <v>216</v>
      </c>
    </row>
    <row r="137" spans="1:27" ht="19.8" customHeight="1">
      <c r="A137" s="379">
        <v>71</v>
      </c>
      <c r="B137" s="379" t="s">
        <v>66</v>
      </c>
      <c r="C137" s="379">
        <v>7179</v>
      </c>
      <c r="D137" s="380">
        <v>159</v>
      </c>
      <c r="E137" s="379">
        <v>79</v>
      </c>
      <c r="F137" s="379" t="s">
        <v>67</v>
      </c>
      <c r="G137" s="335">
        <v>6</v>
      </c>
      <c r="H137" s="335">
        <v>3</v>
      </c>
      <c r="I137" s="335">
        <v>89</v>
      </c>
      <c r="J137" s="382">
        <f>SUM(G137*400+H137*100+I137)</f>
        <v>2789</v>
      </c>
      <c r="L137" s="382">
        <v>2789</v>
      </c>
      <c r="X137" s="379">
        <v>71</v>
      </c>
      <c r="Y137" s="239" t="s">
        <v>70</v>
      </c>
      <c r="Z137" s="239" t="s">
        <v>217</v>
      </c>
      <c r="AA137" s="239" t="s">
        <v>218</v>
      </c>
    </row>
    <row r="138" spans="1:27" ht="19.8" customHeight="1">
      <c r="B138" s="379" t="s">
        <v>66</v>
      </c>
      <c r="C138" s="379">
        <v>7930</v>
      </c>
      <c r="D138" s="380">
        <v>101</v>
      </c>
      <c r="E138" s="379">
        <v>30</v>
      </c>
      <c r="G138" s="335">
        <v>1</v>
      </c>
      <c r="H138" s="335">
        <v>1</v>
      </c>
      <c r="I138" s="335">
        <v>55</v>
      </c>
      <c r="J138" s="382">
        <f>SUM(G138*400+H138*100+I138)</f>
        <v>555</v>
      </c>
      <c r="L138" s="382">
        <v>555</v>
      </c>
    </row>
    <row r="139" spans="1:27" ht="19.8" customHeight="1">
      <c r="B139" s="379" t="s">
        <v>66</v>
      </c>
      <c r="C139" s="379">
        <v>7956</v>
      </c>
      <c r="D139" s="380">
        <v>158</v>
      </c>
      <c r="E139" s="379">
        <v>56</v>
      </c>
      <c r="G139" s="335">
        <v>7</v>
      </c>
      <c r="H139" s="335">
        <v>1</v>
      </c>
      <c r="I139" s="383" t="s">
        <v>219</v>
      </c>
      <c r="J139" s="382">
        <f>SUM(G139*400+H139*100+I139)</f>
        <v>2909</v>
      </c>
      <c r="L139" s="382">
        <v>2909</v>
      </c>
    </row>
    <row r="140" spans="1:27" ht="19.8" customHeight="1">
      <c r="B140" s="379" t="s">
        <v>66</v>
      </c>
      <c r="C140" s="379">
        <v>842</v>
      </c>
      <c r="D140" s="380">
        <v>87</v>
      </c>
      <c r="E140" s="379">
        <v>42</v>
      </c>
      <c r="G140" s="335">
        <v>12</v>
      </c>
      <c r="H140" s="335">
        <v>3</v>
      </c>
      <c r="I140" s="335">
        <v>98</v>
      </c>
      <c r="J140" s="382">
        <f>SUM(G140*400+H140*100+I140)</f>
        <v>5198</v>
      </c>
      <c r="L140" s="382">
        <v>5198</v>
      </c>
    </row>
    <row r="141" spans="1:27" ht="19.8" customHeight="1">
      <c r="A141" s="379">
        <v>72</v>
      </c>
      <c r="B141" s="379" t="s">
        <v>66</v>
      </c>
      <c r="C141" s="379">
        <v>1443</v>
      </c>
      <c r="D141" s="380">
        <v>53</v>
      </c>
      <c r="E141" s="379">
        <v>43</v>
      </c>
      <c r="F141" s="379" t="s">
        <v>67</v>
      </c>
      <c r="G141" s="335">
        <v>28</v>
      </c>
      <c r="H141" s="335">
        <v>0</v>
      </c>
      <c r="I141" s="335">
        <v>74</v>
      </c>
      <c r="J141" s="382">
        <v>11274</v>
      </c>
      <c r="L141" s="382">
        <v>11274</v>
      </c>
      <c r="X141" s="379">
        <v>72</v>
      </c>
      <c r="Y141" s="239" t="s">
        <v>70</v>
      </c>
      <c r="Z141" s="239" t="s">
        <v>220</v>
      </c>
      <c r="AA141" s="239" t="s">
        <v>221</v>
      </c>
    </row>
    <row r="142" spans="1:27" ht="19.8" customHeight="1">
      <c r="A142" s="379">
        <v>73</v>
      </c>
      <c r="B142" s="379" t="s">
        <v>103</v>
      </c>
      <c r="C142" s="379">
        <v>437</v>
      </c>
      <c r="D142" s="380">
        <v>54</v>
      </c>
      <c r="E142" s="379">
        <v>37</v>
      </c>
      <c r="F142" s="379" t="s">
        <v>67</v>
      </c>
      <c r="G142" s="335">
        <v>22</v>
      </c>
      <c r="H142" s="335">
        <v>0</v>
      </c>
      <c r="I142" s="335">
        <v>80</v>
      </c>
      <c r="J142" s="382">
        <v>8880</v>
      </c>
      <c r="L142" s="382">
        <v>8880</v>
      </c>
      <c r="R142" s="392"/>
      <c r="X142" s="379">
        <v>73</v>
      </c>
      <c r="Y142" s="239" t="s">
        <v>70</v>
      </c>
      <c r="Z142" s="239" t="s">
        <v>222</v>
      </c>
      <c r="AA142" s="239" t="s">
        <v>223</v>
      </c>
    </row>
    <row r="143" spans="1:27" ht="19.8" customHeight="1">
      <c r="A143" s="379">
        <v>74</v>
      </c>
      <c r="B143" s="379" t="s">
        <v>66</v>
      </c>
      <c r="C143" s="379">
        <v>6635</v>
      </c>
      <c r="D143" s="380">
        <v>153</v>
      </c>
      <c r="E143" s="379">
        <v>35</v>
      </c>
      <c r="F143" s="379" t="s">
        <v>67</v>
      </c>
      <c r="G143" s="335">
        <v>4</v>
      </c>
      <c r="H143" s="335">
        <v>0</v>
      </c>
      <c r="I143" s="335">
        <v>30</v>
      </c>
      <c r="J143" s="382">
        <v>1630</v>
      </c>
      <c r="L143" s="382">
        <v>1630</v>
      </c>
      <c r="X143" s="379">
        <v>74</v>
      </c>
      <c r="Y143" s="239" t="s">
        <v>91</v>
      </c>
      <c r="Z143" s="239" t="s">
        <v>224</v>
      </c>
      <c r="AA143" s="239" t="s">
        <v>225</v>
      </c>
    </row>
    <row r="144" spans="1:27" ht="19.8" customHeight="1">
      <c r="B144" s="379" t="s">
        <v>66</v>
      </c>
      <c r="C144" s="379">
        <v>2750</v>
      </c>
      <c r="D144" s="380">
        <v>72</v>
      </c>
      <c r="E144" s="379">
        <v>50</v>
      </c>
      <c r="G144" s="335">
        <v>6</v>
      </c>
      <c r="H144" s="335">
        <v>2</v>
      </c>
      <c r="I144" s="335">
        <v>17</v>
      </c>
      <c r="J144" s="382">
        <f>SUM(G144*400+H144*100+I144)</f>
        <v>2617</v>
      </c>
      <c r="L144" s="382">
        <v>2617</v>
      </c>
      <c r="S144" s="239"/>
    </row>
    <row r="145" spans="1:27" ht="19.8" customHeight="1">
      <c r="A145" s="379">
        <v>75</v>
      </c>
      <c r="B145" s="379" t="s">
        <v>103</v>
      </c>
      <c r="C145" s="379">
        <v>545</v>
      </c>
      <c r="D145" s="380">
        <v>296</v>
      </c>
      <c r="E145" s="379">
        <v>45</v>
      </c>
      <c r="F145" s="379" t="s">
        <v>67</v>
      </c>
      <c r="G145" s="335">
        <v>5</v>
      </c>
      <c r="H145" s="335">
        <v>0</v>
      </c>
      <c r="I145" s="335">
        <v>0</v>
      </c>
      <c r="J145" s="382">
        <v>2000</v>
      </c>
      <c r="L145" s="382">
        <v>2000</v>
      </c>
      <c r="S145" s="239"/>
      <c r="X145" s="379">
        <v>75</v>
      </c>
      <c r="Y145" s="239" t="s">
        <v>63</v>
      </c>
      <c r="Z145" s="239" t="s">
        <v>226</v>
      </c>
      <c r="AA145" s="239" t="s">
        <v>227</v>
      </c>
    </row>
    <row r="146" spans="1:27" ht="19.8" customHeight="1">
      <c r="S146" s="239"/>
      <c r="AA146" s="239" t="s">
        <v>228</v>
      </c>
    </row>
    <row r="147" spans="1:27" ht="19.8" customHeight="1">
      <c r="A147" s="379">
        <v>76</v>
      </c>
      <c r="B147" s="379" t="s">
        <v>66</v>
      </c>
      <c r="C147" s="379">
        <v>1185</v>
      </c>
      <c r="D147" s="380">
        <v>102</v>
      </c>
      <c r="E147" s="379">
        <v>85</v>
      </c>
      <c r="F147" s="379" t="s">
        <v>67</v>
      </c>
      <c r="G147" s="335">
        <v>15</v>
      </c>
      <c r="H147" s="335">
        <v>1</v>
      </c>
      <c r="I147" s="383" t="s">
        <v>231</v>
      </c>
      <c r="J147" s="382">
        <f>SUM(G147*400+H147*100+I147)</f>
        <v>6104</v>
      </c>
      <c r="L147" s="382">
        <v>6104</v>
      </c>
      <c r="S147" s="239"/>
      <c r="X147" s="379">
        <v>76</v>
      </c>
      <c r="Y147" s="393" t="s">
        <v>86</v>
      </c>
      <c r="Z147" s="393" t="s">
        <v>229</v>
      </c>
      <c r="AA147" s="239" t="s">
        <v>230</v>
      </c>
    </row>
    <row r="148" spans="1:27" ht="19.8" customHeight="1">
      <c r="B148" s="379" t="s">
        <v>66</v>
      </c>
      <c r="C148" s="379">
        <v>1612</v>
      </c>
      <c r="D148" s="380">
        <v>112</v>
      </c>
      <c r="E148" s="379">
        <v>12</v>
      </c>
      <c r="G148" s="335">
        <v>13</v>
      </c>
      <c r="H148" s="335">
        <v>1</v>
      </c>
      <c r="I148" s="335">
        <v>27</v>
      </c>
      <c r="J148" s="382">
        <f>SUM(G148*400+H148*100+I148)</f>
        <v>5327</v>
      </c>
      <c r="L148" s="382">
        <v>5327</v>
      </c>
    </row>
    <row r="149" spans="1:27" ht="19.8" customHeight="1">
      <c r="A149" s="379">
        <v>77</v>
      </c>
      <c r="B149" s="379" t="s">
        <v>66</v>
      </c>
      <c r="C149" s="379">
        <v>2750</v>
      </c>
      <c r="D149" s="380">
        <v>72</v>
      </c>
      <c r="E149" s="379">
        <v>50</v>
      </c>
      <c r="F149" s="379" t="s">
        <v>67</v>
      </c>
      <c r="G149" s="335">
        <v>6</v>
      </c>
      <c r="H149" s="335">
        <v>0</v>
      </c>
      <c r="I149" s="335">
        <v>0</v>
      </c>
      <c r="J149" s="382">
        <v>2400</v>
      </c>
      <c r="L149" s="382">
        <v>2400</v>
      </c>
      <c r="S149" s="239"/>
      <c r="X149" s="379">
        <v>77</v>
      </c>
      <c r="Y149" s="239" t="s">
        <v>63</v>
      </c>
      <c r="Z149" s="239" t="s">
        <v>232</v>
      </c>
      <c r="AA149" s="239" t="s">
        <v>233</v>
      </c>
    </row>
    <row r="150" spans="1:27" ht="19.8" customHeight="1">
      <c r="B150" s="379" t="s">
        <v>66</v>
      </c>
      <c r="C150" s="379">
        <v>6636</v>
      </c>
      <c r="D150" s="380">
        <v>154</v>
      </c>
      <c r="E150" s="379">
        <v>36</v>
      </c>
      <c r="G150" s="335">
        <v>4</v>
      </c>
      <c r="H150" s="335">
        <v>0</v>
      </c>
      <c r="I150" s="335">
        <v>29</v>
      </c>
      <c r="J150" s="382">
        <v>1629</v>
      </c>
      <c r="L150" s="382">
        <v>1629</v>
      </c>
      <c r="S150" s="239"/>
      <c r="AA150" s="239" t="s">
        <v>234</v>
      </c>
    </row>
    <row r="151" spans="1:27" ht="19.8" customHeight="1">
      <c r="A151" s="379">
        <v>78</v>
      </c>
      <c r="B151" s="379" t="s">
        <v>103</v>
      </c>
      <c r="C151" s="379">
        <v>815</v>
      </c>
      <c r="D151" s="380">
        <v>33</v>
      </c>
      <c r="E151" s="379">
        <v>15</v>
      </c>
      <c r="F151" s="379" t="s">
        <v>67</v>
      </c>
      <c r="G151" s="335">
        <v>6</v>
      </c>
      <c r="H151" s="335">
        <v>1</v>
      </c>
      <c r="I151" s="335">
        <v>67</v>
      </c>
      <c r="J151" s="382">
        <f>SUM(G151*400+H151*100+I151)</f>
        <v>2567</v>
      </c>
      <c r="L151" s="382">
        <v>2567</v>
      </c>
      <c r="S151" s="239"/>
      <c r="X151" s="379">
        <v>78</v>
      </c>
      <c r="Y151" s="239" t="s">
        <v>63</v>
      </c>
      <c r="Z151" s="239" t="s">
        <v>235</v>
      </c>
      <c r="AA151" s="239" t="s">
        <v>236</v>
      </c>
    </row>
    <row r="152" spans="1:27" ht="19.8" customHeight="1">
      <c r="A152" s="379">
        <v>79</v>
      </c>
      <c r="B152" s="379" t="s">
        <v>66</v>
      </c>
      <c r="C152" s="379">
        <v>1586</v>
      </c>
      <c r="D152" s="380">
        <v>58</v>
      </c>
      <c r="E152" s="379">
        <v>6</v>
      </c>
      <c r="F152" s="379" t="s">
        <v>67</v>
      </c>
      <c r="G152" s="335">
        <v>11</v>
      </c>
      <c r="H152" s="335">
        <v>0</v>
      </c>
      <c r="I152" s="335">
        <v>72</v>
      </c>
      <c r="J152" s="382">
        <v>4472</v>
      </c>
      <c r="L152" s="382">
        <v>4472</v>
      </c>
      <c r="X152" s="379">
        <v>79</v>
      </c>
      <c r="Y152" s="239" t="s">
        <v>70</v>
      </c>
      <c r="Z152" s="239" t="s">
        <v>237</v>
      </c>
      <c r="AA152" s="239" t="s">
        <v>238</v>
      </c>
    </row>
    <row r="153" spans="1:27" ht="19.8" customHeight="1">
      <c r="A153" s="379">
        <v>80</v>
      </c>
      <c r="B153" s="379" t="s">
        <v>66</v>
      </c>
      <c r="C153" s="379">
        <v>840</v>
      </c>
      <c r="D153" s="380">
        <v>59</v>
      </c>
      <c r="E153" s="379">
        <v>40</v>
      </c>
      <c r="F153" s="379" t="s">
        <v>67</v>
      </c>
      <c r="G153" s="335">
        <v>28</v>
      </c>
      <c r="H153" s="335">
        <v>3</v>
      </c>
      <c r="I153" s="335">
        <v>27</v>
      </c>
      <c r="J153" s="382">
        <f>SUM(G153*400+H153*100+I153)</f>
        <v>11527</v>
      </c>
      <c r="L153" s="382">
        <v>11527</v>
      </c>
      <c r="X153" s="379">
        <v>80</v>
      </c>
      <c r="Y153" s="239" t="s">
        <v>70</v>
      </c>
      <c r="Z153" s="239" t="s">
        <v>239</v>
      </c>
      <c r="AA153" s="239" t="s">
        <v>240</v>
      </c>
    </row>
    <row r="154" spans="1:27" ht="19.8" customHeight="1">
      <c r="G154" s="335">
        <v>0</v>
      </c>
      <c r="H154" s="335">
        <v>0</v>
      </c>
      <c r="I154" s="335">
        <v>75</v>
      </c>
      <c r="J154" s="382">
        <v>75</v>
      </c>
      <c r="L154" s="382">
        <v>75</v>
      </c>
    </row>
    <row r="155" spans="1:27" ht="19.8" customHeight="1">
      <c r="G155" s="335">
        <v>0</v>
      </c>
      <c r="H155" s="335">
        <v>3</v>
      </c>
      <c r="I155" s="335">
        <v>98</v>
      </c>
      <c r="J155" s="382">
        <v>398</v>
      </c>
      <c r="L155" s="382">
        <v>398</v>
      </c>
    </row>
    <row r="156" spans="1:27" ht="19.8" customHeight="1">
      <c r="A156" s="379">
        <v>81</v>
      </c>
      <c r="B156" s="387" t="s">
        <v>112</v>
      </c>
      <c r="C156" s="379" t="s">
        <v>84</v>
      </c>
      <c r="D156" s="380">
        <v>598</v>
      </c>
      <c r="E156" s="379" t="s">
        <v>243</v>
      </c>
      <c r="F156" s="387" t="s">
        <v>67</v>
      </c>
      <c r="G156" s="335">
        <v>8</v>
      </c>
      <c r="H156" s="335">
        <v>1</v>
      </c>
      <c r="I156" s="335">
        <v>20</v>
      </c>
      <c r="J156" s="382">
        <f>SUM(G156*400+H156*100+I156)</f>
        <v>3320</v>
      </c>
      <c r="L156" s="382">
        <v>3320</v>
      </c>
      <c r="X156" s="379">
        <v>81</v>
      </c>
      <c r="Y156" s="239" t="s">
        <v>70</v>
      </c>
      <c r="Z156" s="239" t="s">
        <v>241</v>
      </c>
      <c r="AA156" s="239" t="s">
        <v>242</v>
      </c>
    </row>
    <row r="157" spans="1:27" ht="19.8" customHeight="1">
      <c r="B157" s="387" t="s">
        <v>112</v>
      </c>
      <c r="C157" s="379" t="s">
        <v>84</v>
      </c>
      <c r="D157" s="380">
        <v>623</v>
      </c>
      <c r="E157" s="379" t="s">
        <v>84</v>
      </c>
      <c r="F157" s="387"/>
      <c r="G157" s="335">
        <v>19</v>
      </c>
      <c r="H157" s="335">
        <v>1</v>
      </c>
      <c r="I157" s="335">
        <v>0</v>
      </c>
      <c r="J157" s="382">
        <v>7700</v>
      </c>
      <c r="L157" s="382">
        <v>7700</v>
      </c>
    </row>
    <row r="158" spans="1:27" ht="19.8" customHeight="1">
      <c r="A158" s="379">
        <v>82</v>
      </c>
      <c r="B158" s="379" t="s">
        <v>66</v>
      </c>
      <c r="C158" s="379">
        <v>835</v>
      </c>
      <c r="D158" s="380">
        <v>45</v>
      </c>
      <c r="E158" s="379">
        <v>35</v>
      </c>
      <c r="F158" s="379" t="s">
        <v>67</v>
      </c>
      <c r="G158" s="335">
        <v>9</v>
      </c>
      <c r="H158" s="335">
        <v>1</v>
      </c>
      <c r="I158" s="335">
        <v>45</v>
      </c>
      <c r="J158" s="382">
        <v>3745</v>
      </c>
      <c r="L158" s="382">
        <v>3745</v>
      </c>
      <c r="X158" s="379">
        <v>82</v>
      </c>
      <c r="Y158" s="239" t="s">
        <v>70</v>
      </c>
      <c r="Z158" s="239" t="s">
        <v>244</v>
      </c>
      <c r="AA158" s="239" t="s">
        <v>245</v>
      </c>
    </row>
    <row r="159" spans="1:27" ht="19.8" customHeight="1">
      <c r="A159" s="379">
        <v>83</v>
      </c>
      <c r="B159" s="379" t="s">
        <v>103</v>
      </c>
      <c r="C159" s="379">
        <v>150</v>
      </c>
      <c r="D159" s="380">
        <v>40</v>
      </c>
      <c r="E159" s="379">
        <v>50</v>
      </c>
      <c r="F159" s="379" t="s">
        <v>67</v>
      </c>
      <c r="G159" s="335">
        <v>9</v>
      </c>
      <c r="H159" s="335">
        <v>3</v>
      </c>
      <c r="I159" s="335">
        <v>36</v>
      </c>
      <c r="J159" s="382">
        <f>SUM(G159*400+H159*100+I159)</f>
        <v>3936</v>
      </c>
      <c r="L159" s="382">
        <v>3936</v>
      </c>
      <c r="X159" s="379">
        <v>83</v>
      </c>
      <c r="Y159" s="239" t="s">
        <v>63</v>
      </c>
      <c r="Z159" s="239" t="s">
        <v>246</v>
      </c>
      <c r="AA159" s="239" t="s">
        <v>247</v>
      </c>
    </row>
    <row r="160" spans="1:27" ht="19.8" customHeight="1">
      <c r="B160" s="379" t="s">
        <v>66</v>
      </c>
      <c r="C160" s="379">
        <v>815</v>
      </c>
      <c r="D160" s="380">
        <v>815</v>
      </c>
      <c r="E160" s="379">
        <v>9</v>
      </c>
      <c r="G160" s="335">
        <v>20</v>
      </c>
      <c r="H160" s="335">
        <v>0</v>
      </c>
      <c r="I160" s="335">
        <v>0</v>
      </c>
      <c r="J160" s="382">
        <v>8000</v>
      </c>
      <c r="L160" s="382">
        <v>8000</v>
      </c>
    </row>
    <row r="161" spans="1:27" ht="19.8" customHeight="1">
      <c r="B161" s="379" t="s">
        <v>121</v>
      </c>
      <c r="C161" s="379" t="s">
        <v>249</v>
      </c>
      <c r="D161" s="379" t="s">
        <v>249</v>
      </c>
      <c r="E161" s="379" t="s">
        <v>249</v>
      </c>
      <c r="F161" s="379" t="s">
        <v>67</v>
      </c>
      <c r="G161" s="335">
        <v>0</v>
      </c>
      <c r="H161" s="335">
        <v>0</v>
      </c>
      <c r="I161" s="335">
        <v>0</v>
      </c>
      <c r="Q161" s="278">
        <v>9</v>
      </c>
      <c r="T161" s="278">
        <v>9</v>
      </c>
      <c r="V161" s="278">
        <v>4</v>
      </c>
      <c r="AA161" s="386" t="s">
        <v>248</v>
      </c>
    </row>
    <row r="162" spans="1:27" ht="19.8" customHeight="1">
      <c r="A162" s="379">
        <v>84</v>
      </c>
      <c r="B162" s="379" t="s">
        <v>66</v>
      </c>
      <c r="C162" s="379">
        <v>1589</v>
      </c>
      <c r="D162" s="380">
        <v>61</v>
      </c>
      <c r="E162" s="379">
        <v>89</v>
      </c>
      <c r="F162" s="379" t="s">
        <v>67</v>
      </c>
      <c r="G162" s="335">
        <v>12</v>
      </c>
      <c r="H162" s="335">
        <v>0</v>
      </c>
      <c r="I162" s="335">
        <v>0</v>
      </c>
      <c r="J162" s="382">
        <v>4800</v>
      </c>
      <c r="L162" s="382">
        <v>4800</v>
      </c>
      <c r="X162" s="379">
        <v>84</v>
      </c>
      <c r="Y162" s="239" t="s">
        <v>70</v>
      </c>
      <c r="Z162" s="239" t="s">
        <v>250</v>
      </c>
      <c r="AA162" s="239" t="s">
        <v>251</v>
      </c>
    </row>
    <row r="163" spans="1:27" ht="19.8" customHeight="1">
      <c r="B163" s="379" t="s">
        <v>66</v>
      </c>
      <c r="C163" s="379" t="s">
        <v>84</v>
      </c>
      <c r="D163" s="380">
        <v>46</v>
      </c>
      <c r="E163" s="379" t="s">
        <v>84</v>
      </c>
      <c r="G163" s="335">
        <v>28</v>
      </c>
      <c r="H163" s="335">
        <v>0</v>
      </c>
      <c r="I163" s="335">
        <v>0</v>
      </c>
      <c r="J163" s="382">
        <v>11200</v>
      </c>
      <c r="L163" s="382">
        <v>11200</v>
      </c>
    </row>
    <row r="164" spans="1:27" ht="19.8" customHeight="1">
      <c r="B164" s="379" t="s">
        <v>66</v>
      </c>
      <c r="C164" s="379" t="s">
        <v>84</v>
      </c>
      <c r="D164" s="380" t="s">
        <v>84</v>
      </c>
      <c r="E164" s="379" t="s">
        <v>84</v>
      </c>
      <c r="G164" s="335">
        <v>11</v>
      </c>
      <c r="H164" s="335">
        <v>0</v>
      </c>
      <c r="I164" s="335">
        <v>0</v>
      </c>
      <c r="J164" s="382">
        <v>4400</v>
      </c>
      <c r="L164" s="382">
        <v>4400</v>
      </c>
    </row>
    <row r="165" spans="1:27" ht="19.8" customHeight="1">
      <c r="A165" s="379">
        <v>85</v>
      </c>
      <c r="B165" s="379" t="s">
        <v>103</v>
      </c>
      <c r="C165" s="379">
        <v>699</v>
      </c>
      <c r="D165" s="380">
        <v>359</v>
      </c>
      <c r="E165" s="379">
        <v>359</v>
      </c>
      <c r="F165" s="379" t="s">
        <v>67</v>
      </c>
      <c r="G165" s="335">
        <v>9</v>
      </c>
      <c r="H165" s="335">
        <v>1</v>
      </c>
      <c r="I165" s="335">
        <v>38</v>
      </c>
      <c r="J165" s="382">
        <f>SUM(G165*400+H165*100+I165)</f>
        <v>3738</v>
      </c>
      <c r="L165" s="382">
        <v>3738</v>
      </c>
      <c r="X165" s="379">
        <v>85</v>
      </c>
      <c r="Y165" s="239" t="s">
        <v>70</v>
      </c>
      <c r="Z165" s="239" t="s">
        <v>252</v>
      </c>
      <c r="AA165" s="239" t="s">
        <v>253</v>
      </c>
    </row>
    <row r="166" spans="1:27" ht="19.8" customHeight="1">
      <c r="B166" s="379" t="s">
        <v>66</v>
      </c>
      <c r="C166" s="379">
        <v>663</v>
      </c>
      <c r="D166" s="380">
        <v>136</v>
      </c>
      <c r="E166" s="379">
        <v>136</v>
      </c>
      <c r="G166" s="335">
        <v>16</v>
      </c>
      <c r="H166" s="335">
        <v>2</v>
      </c>
      <c r="I166" s="335">
        <v>90</v>
      </c>
      <c r="J166" s="382">
        <f>SUM(G166*400+H166*100+I166)</f>
        <v>6690</v>
      </c>
      <c r="L166" s="382">
        <v>6690</v>
      </c>
    </row>
    <row r="167" spans="1:27" ht="19.8" customHeight="1">
      <c r="A167" s="379">
        <v>86</v>
      </c>
      <c r="B167" s="379" t="s">
        <v>103</v>
      </c>
      <c r="C167" s="379">
        <v>360</v>
      </c>
      <c r="D167" s="380">
        <v>44</v>
      </c>
      <c r="E167" s="379">
        <v>10</v>
      </c>
      <c r="F167" s="379" t="s">
        <v>67</v>
      </c>
      <c r="G167" s="335">
        <v>11</v>
      </c>
      <c r="H167" s="335">
        <v>0</v>
      </c>
      <c r="I167" s="335">
        <v>60</v>
      </c>
      <c r="J167" s="382">
        <f>SUM(G167*400+I167)</f>
        <v>4460</v>
      </c>
      <c r="L167" s="382">
        <v>4460</v>
      </c>
      <c r="X167" s="379">
        <v>86</v>
      </c>
      <c r="Y167" s="239" t="s">
        <v>70</v>
      </c>
      <c r="Z167" s="239" t="s">
        <v>254</v>
      </c>
      <c r="AA167" s="239" t="s">
        <v>255</v>
      </c>
    </row>
    <row r="168" spans="1:27" ht="19.8" customHeight="1">
      <c r="B168" s="379" t="s">
        <v>103</v>
      </c>
      <c r="C168" s="379">
        <v>32</v>
      </c>
      <c r="D168" s="380">
        <v>5</v>
      </c>
      <c r="E168" s="379">
        <v>32</v>
      </c>
      <c r="G168" s="335">
        <v>5</v>
      </c>
      <c r="H168" s="335">
        <v>1</v>
      </c>
      <c r="I168" s="335">
        <v>66</v>
      </c>
      <c r="J168" s="382">
        <f>SUM(G168*400+H168*100+I168)</f>
        <v>2166</v>
      </c>
      <c r="L168" s="382">
        <v>2166</v>
      </c>
    </row>
    <row r="169" spans="1:27" ht="19.8" customHeight="1">
      <c r="A169" s="379">
        <v>87</v>
      </c>
      <c r="B169" s="379" t="s">
        <v>66</v>
      </c>
      <c r="C169" s="379">
        <v>6982</v>
      </c>
      <c r="D169" s="380">
        <v>133</v>
      </c>
      <c r="E169" s="379">
        <v>82</v>
      </c>
      <c r="F169" s="379" t="s">
        <v>67</v>
      </c>
      <c r="G169" s="335">
        <v>9</v>
      </c>
      <c r="H169" s="335">
        <v>0</v>
      </c>
      <c r="I169" s="335">
        <v>20</v>
      </c>
      <c r="J169" s="382">
        <f>SUM(G169*400+I169)</f>
        <v>3620</v>
      </c>
      <c r="L169" s="382">
        <v>3620</v>
      </c>
      <c r="X169" s="379">
        <v>87</v>
      </c>
      <c r="Y169" s="239" t="s">
        <v>70</v>
      </c>
      <c r="Z169" s="239" t="s">
        <v>256</v>
      </c>
      <c r="AA169" s="239" t="s">
        <v>257</v>
      </c>
    </row>
    <row r="170" spans="1:27" ht="19.8" customHeight="1">
      <c r="A170" s="379">
        <v>88</v>
      </c>
      <c r="B170" s="379" t="s">
        <v>66</v>
      </c>
      <c r="C170" s="379">
        <v>5939</v>
      </c>
      <c r="D170" s="380">
        <v>56</v>
      </c>
      <c r="E170" s="379">
        <v>39</v>
      </c>
      <c r="F170" s="379" t="s">
        <v>67</v>
      </c>
      <c r="G170" s="335">
        <v>18</v>
      </c>
      <c r="H170" s="335">
        <v>1</v>
      </c>
      <c r="I170" s="335">
        <v>80</v>
      </c>
      <c r="J170" s="382">
        <f>SUM(G170*400+H170*100+I170)</f>
        <v>7380</v>
      </c>
      <c r="L170" s="382">
        <v>7380</v>
      </c>
      <c r="X170" s="379">
        <v>88</v>
      </c>
      <c r="Y170" s="239" t="s">
        <v>70</v>
      </c>
      <c r="Z170" s="239" t="s">
        <v>258</v>
      </c>
      <c r="AA170" s="239" t="s">
        <v>259</v>
      </c>
    </row>
    <row r="171" spans="1:27" ht="14.4" customHeight="1">
      <c r="AA171" s="239" t="s">
        <v>260</v>
      </c>
    </row>
    <row r="172" spans="1:27" ht="19.8" customHeight="1">
      <c r="A172" s="379">
        <v>89</v>
      </c>
      <c r="B172" s="379" t="s">
        <v>66</v>
      </c>
      <c r="C172" s="379">
        <v>4439</v>
      </c>
      <c r="D172" s="380">
        <v>42</v>
      </c>
      <c r="E172" s="379">
        <v>39</v>
      </c>
      <c r="F172" s="379" t="s">
        <v>67</v>
      </c>
      <c r="G172" s="335">
        <v>13</v>
      </c>
      <c r="H172" s="335">
        <v>2</v>
      </c>
      <c r="I172" s="335">
        <v>10</v>
      </c>
      <c r="J172" s="382">
        <f>SUM(G172*400+H172*100+I172)</f>
        <v>5410</v>
      </c>
      <c r="L172" s="382">
        <v>5410</v>
      </c>
      <c r="X172" s="379">
        <v>89</v>
      </c>
      <c r="Y172" s="239" t="s">
        <v>70</v>
      </c>
      <c r="Z172" s="239" t="s">
        <v>261</v>
      </c>
      <c r="AA172" s="239" t="s">
        <v>262</v>
      </c>
    </row>
    <row r="173" spans="1:27" ht="16.8" customHeight="1">
      <c r="AA173" s="239" t="s">
        <v>260</v>
      </c>
    </row>
    <row r="174" spans="1:27" ht="19.8" customHeight="1">
      <c r="A174" s="379">
        <v>90</v>
      </c>
      <c r="B174" s="379" t="s">
        <v>66</v>
      </c>
      <c r="C174" s="379">
        <v>1572</v>
      </c>
      <c r="D174" s="380">
        <v>15</v>
      </c>
      <c r="E174" s="379">
        <v>72</v>
      </c>
      <c r="F174" s="379" t="s">
        <v>67</v>
      </c>
      <c r="G174" s="335">
        <v>13</v>
      </c>
      <c r="H174" s="335">
        <v>0</v>
      </c>
      <c r="I174" s="335">
        <v>0</v>
      </c>
      <c r="J174" s="382">
        <v>5200</v>
      </c>
      <c r="L174" s="382">
        <v>5200</v>
      </c>
      <c r="X174" s="379">
        <v>90</v>
      </c>
      <c r="Y174" s="239" t="s">
        <v>70</v>
      </c>
      <c r="Z174" s="239" t="s">
        <v>263</v>
      </c>
      <c r="AA174" s="239" t="s">
        <v>264</v>
      </c>
    </row>
    <row r="175" spans="1:27" ht="19.8" customHeight="1">
      <c r="AA175" s="239" t="s">
        <v>260</v>
      </c>
    </row>
    <row r="176" spans="1:27" ht="19.8" customHeight="1">
      <c r="A176" s="378">
        <v>91</v>
      </c>
      <c r="B176" s="379" t="s">
        <v>66</v>
      </c>
      <c r="C176" s="378">
        <v>1552</v>
      </c>
      <c r="D176" s="380">
        <v>74</v>
      </c>
      <c r="E176" s="379">
        <v>52</v>
      </c>
      <c r="F176" s="379" t="s">
        <v>67</v>
      </c>
      <c r="G176" s="335">
        <v>19</v>
      </c>
      <c r="H176" s="335">
        <v>3</v>
      </c>
      <c r="I176" s="335">
        <v>44</v>
      </c>
      <c r="J176" s="382">
        <f>SUM(G176*400+H176*100+I176)</f>
        <v>7944</v>
      </c>
      <c r="L176" s="382">
        <v>7944</v>
      </c>
      <c r="X176" s="378">
        <v>91</v>
      </c>
      <c r="Y176" s="248" t="s">
        <v>91</v>
      </c>
      <c r="Z176" s="248" t="s">
        <v>265</v>
      </c>
      <c r="AA176" s="239" t="s">
        <v>266</v>
      </c>
    </row>
    <row r="177" spans="1:27" ht="19.8" customHeight="1">
      <c r="A177" s="378">
        <v>92</v>
      </c>
      <c r="B177" s="379" t="s">
        <v>66</v>
      </c>
      <c r="C177" s="378">
        <v>742</v>
      </c>
      <c r="D177" s="380">
        <v>13</v>
      </c>
      <c r="E177" s="379">
        <v>42</v>
      </c>
      <c r="F177" s="379" t="s">
        <v>67</v>
      </c>
      <c r="G177" s="335">
        <v>19</v>
      </c>
      <c r="H177" s="335">
        <v>0</v>
      </c>
      <c r="I177" s="335">
        <v>67</v>
      </c>
      <c r="J177" s="382">
        <v>7667</v>
      </c>
      <c r="L177" s="382">
        <v>7667</v>
      </c>
      <c r="X177" s="378">
        <v>92</v>
      </c>
      <c r="Y177" s="248" t="s">
        <v>70</v>
      </c>
      <c r="Z177" s="248" t="s">
        <v>267</v>
      </c>
      <c r="AA177" s="239" t="s">
        <v>268</v>
      </c>
    </row>
    <row r="178" spans="1:27" ht="19.8" customHeight="1">
      <c r="A178" s="378">
        <v>93</v>
      </c>
      <c r="B178" s="379" t="s">
        <v>66</v>
      </c>
      <c r="C178" s="378">
        <v>833</v>
      </c>
      <c r="D178" s="380">
        <v>84</v>
      </c>
      <c r="E178" s="379">
        <v>33</v>
      </c>
      <c r="F178" s="379" t="s">
        <v>67</v>
      </c>
      <c r="G178" s="335">
        <v>22</v>
      </c>
      <c r="H178" s="335">
        <v>2</v>
      </c>
      <c r="I178" s="335">
        <v>43</v>
      </c>
      <c r="J178" s="382">
        <f>SUM(G178*400+H178*100+I178)</f>
        <v>9043</v>
      </c>
      <c r="L178" s="382">
        <v>9043</v>
      </c>
      <c r="X178" s="378">
        <v>93</v>
      </c>
      <c r="Y178" s="248" t="s">
        <v>70</v>
      </c>
      <c r="Z178" s="248" t="s">
        <v>269</v>
      </c>
      <c r="AA178" s="239" t="s">
        <v>95</v>
      </c>
    </row>
    <row r="179" spans="1:27" ht="19.8" customHeight="1">
      <c r="A179" s="394"/>
      <c r="B179" s="379" t="s">
        <v>66</v>
      </c>
      <c r="C179" s="379">
        <v>1724</v>
      </c>
      <c r="D179" s="380">
        <v>33</v>
      </c>
      <c r="E179" s="379">
        <v>24</v>
      </c>
      <c r="G179" s="335">
        <v>6</v>
      </c>
      <c r="H179" s="335">
        <v>0</v>
      </c>
      <c r="I179" s="335">
        <v>15</v>
      </c>
      <c r="J179" s="382">
        <v>2415</v>
      </c>
      <c r="L179" s="382">
        <v>2415</v>
      </c>
      <c r="X179" s="394"/>
      <c r="Y179" s="395"/>
      <c r="Z179" s="395"/>
    </row>
    <row r="180" spans="1:27" ht="19.8" customHeight="1">
      <c r="A180" s="379">
        <v>94</v>
      </c>
      <c r="B180" s="379" t="s">
        <v>66</v>
      </c>
      <c r="C180" s="379">
        <v>5043</v>
      </c>
      <c r="D180" s="380">
        <v>119</v>
      </c>
      <c r="E180" s="379">
        <v>43</v>
      </c>
      <c r="F180" s="379" t="s">
        <v>67</v>
      </c>
      <c r="G180" s="335">
        <v>17</v>
      </c>
      <c r="H180" s="335">
        <v>2</v>
      </c>
      <c r="I180" s="335">
        <v>34</v>
      </c>
      <c r="J180" s="382">
        <f>SUM(G180*400+H180*100+I180)</f>
        <v>7034</v>
      </c>
      <c r="L180" s="382">
        <v>7034</v>
      </c>
      <c r="X180" s="379">
        <v>94</v>
      </c>
      <c r="Y180" s="239" t="s">
        <v>63</v>
      </c>
      <c r="Z180" s="239" t="s">
        <v>270</v>
      </c>
      <c r="AA180" s="239" t="s">
        <v>271</v>
      </c>
    </row>
    <row r="181" spans="1:27" ht="19.8" customHeight="1">
      <c r="A181" s="379">
        <v>95</v>
      </c>
      <c r="B181" s="379" t="s">
        <v>66</v>
      </c>
      <c r="C181" s="379">
        <v>856</v>
      </c>
      <c r="D181" s="380">
        <v>20</v>
      </c>
      <c r="E181" s="379">
        <v>56</v>
      </c>
      <c r="F181" s="379" t="s">
        <v>67</v>
      </c>
      <c r="G181" s="335">
        <v>14</v>
      </c>
      <c r="H181" s="335">
        <v>3</v>
      </c>
      <c r="I181" s="335">
        <v>13</v>
      </c>
      <c r="J181" s="382">
        <f>SUM(G181*400+H181*100+I181)</f>
        <v>5913</v>
      </c>
      <c r="L181" s="382">
        <v>5913</v>
      </c>
      <c r="X181" s="379">
        <v>95</v>
      </c>
      <c r="Y181" s="239" t="s">
        <v>70</v>
      </c>
      <c r="Z181" s="239" t="s">
        <v>272</v>
      </c>
      <c r="AA181" s="239" t="s">
        <v>273</v>
      </c>
    </row>
    <row r="182" spans="1:27" ht="19.8" customHeight="1">
      <c r="A182" s="379">
        <v>96</v>
      </c>
      <c r="B182" s="379" t="s">
        <v>66</v>
      </c>
      <c r="C182" s="379">
        <v>4810</v>
      </c>
      <c r="D182" s="380">
        <v>17</v>
      </c>
      <c r="E182" s="379">
        <v>10</v>
      </c>
      <c r="F182" s="379" t="s">
        <v>67</v>
      </c>
      <c r="G182" s="335">
        <v>17</v>
      </c>
      <c r="H182" s="335">
        <v>3</v>
      </c>
      <c r="I182" s="383" t="s">
        <v>276</v>
      </c>
      <c r="J182" s="382">
        <f>SUM(G182*400+H182*100+I182)</f>
        <v>7107</v>
      </c>
      <c r="L182" s="382">
        <v>7107</v>
      </c>
      <c r="X182" s="379">
        <v>96</v>
      </c>
      <c r="Y182" s="239" t="s">
        <v>70</v>
      </c>
      <c r="Z182" s="239" t="s">
        <v>274</v>
      </c>
      <c r="AA182" s="239" t="s">
        <v>275</v>
      </c>
    </row>
    <row r="183" spans="1:27" ht="19.8" customHeight="1">
      <c r="A183" s="379">
        <v>97</v>
      </c>
      <c r="B183" s="379" t="s">
        <v>66</v>
      </c>
      <c r="C183" s="379">
        <v>5480</v>
      </c>
      <c r="D183" s="380">
        <v>149</v>
      </c>
      <c r="E183" s="379">
        <v>80</v>
      </c>
      <c r="F183" s="379" t="s">
        <v>67</v>
      </c>
      <c r="G183" s="335">
        <v>5</v>
      </c>
      <c r="H183" s="335">
        <v>0</v>
      </c>
      <c r="I183" s="335">
        <v>64</v>
      </c>
      <c r="J183" s="382">
        <v>2064</v>
      </c>
      <c r="L183" s="382">
        <v>2064</v>
      </c>
      <c r="X183" s="379">
        <v>97</v>
      </c>
      <c r="Y183" s="239" t="s">
        <v>63</v>
      </c>
      <c r="Z183" s="239" t="s">
        <v>277</v>
      </c>
      <c r="AA183" s="239" t="s">
        <v>278</v>
      </c>
    </row>
    <row r="184" spans="1:27" ht="19.8" customHeight="1">
      <c r="AA184" s="239" t="s">
        <v>279</v>
      </c>
    </row>
    <row r="185" spans="1:27" ht="19.8" customHeight="1">
      <c r="A185" s="379">
        <v>98</v>
      </c>
      <c r="B185" s="379" t="s">
        <v>66</v>
      </c>
      <c r="C185" s="379">
        <v>5876</v>
      </c>
      <c r="D185" s="380">
        <v>41</v>
      </c>
      <c r="E185" s="379">
        <v>76</v>
      </c>
      <c r="F185" s="379" t="s">
        <v>67</v>
      </c>
      <c r="G185" s="335">
        <v>10</v>
      </c>
      <c r="H185" s="335">
        <v>3</v>
      </c>
      <c r="I185" s="335">
        <v>98</v>
      </c>
      <c r="J185" s="382">
        <f>SUM(G185*400+H185*100+I185)</f>
        <v>4398</v>
      </c>
      <c r="L185" s="382">
        <v>4398</v>
      </c>
      <c r="X185" s="379">
        <v>98</v>
      </c>
      <c r="Y185" s="239" t="s">
        <v>70</v>
      </c>
      <c r="Z185" s="239" t="s">
        <v>280</v>
      </c>
      <c r="AA185" s="239" t="s">
        <v>281</v>
      </c>
    </row>
    <row r="186" spans="1:27" ht="19.8" customHeight="1">
      <c r="B186" s="379" t="s">
        <v>66</v>
      </c>
      <c r="C186" s="379">
        <v>3237</v>
      </c>
      <c r="D186" s="380">
        <v>65</v>
      </c>
      <c r="E186" s="379">
        <v>37</v>
      </c>
      <c r="G186" s="335">
        <v>6</v>
      </c>
      <c r="H186" s="335">
        <v>3</v>
      </c>
      <c r="I186" s="335">
        <v>36</v>
      </c>
      <c r="J186" s="382">
        <f>SUM(G186*400+H186*100+I186)</f>
        <v>2736</v>
      </c>
      <c r="L186" s="382">
        <v>2736</v>
      </c>
    </row>
    <row r="187" spans="1:27" ht="19.8" customHeight="1">
      <c r="A187" s="379">
        <v>99</v>
      </c>
      <c r="B187" s="379" t="s">
        <v>66</v>
      </c>
      <c r="C187" s="379">
        <v>6633</v>
      </c>
      <c r="D187" s="380">
        <v>75</v>
      </c>
      <c r="E187" s="379">
        <v>33</v>
      </c>
      <c r="F187" s="379" t="s">
        <v>67</v>
      </c>
      <c r="G187" s="335">
        <v>4</v>
      </c>
      <c r="H187" s="335">
        <v>1</v>
      </c>
      <c r="I187" s="335">
        <v>45</v>
      </c>
      <c r="J187" s="382">
        <f>SUM(G187*400+H187*100+I187)</f>
        <v>1745</v>
      </c>
      <c r="L187" s="382">
        <v>1745</v>
      </c>
      <c r="X187" s="379">
        <v>99</v>
      </c>
      <c r="Y187" s="239" t="s">
        <v>86</v>
      </c>
      <c r="Z187" s="239" t="s">
        <v>282</v>
      </c>
      <c r="AA187" s="239" t="s">
        <v>283</v>
      </c>
    </row>
    <row r="188" spans="1:27" ht="19.8" customHeight="1">
      <c r="B188" s="379" t="s">
        <v>66</v>
      </c>
      <c r="C188" s="379">
        <v>2750</v>
      </c>
      <c r="D188" s="380">
        <v>72</v>
      </c>
      <c r="E188" s="379">
        <v>50</v>
      </c>
      <c r="G188" s="335">
        <v>6</v>
      </c>
      <c r="H188" s="335">
        <v>3</v>
      </c>
      <c r="I188" s="335">
        <v>0</v>
      </c>
      <c r="J188" s="382">
        <v>2700</v>
      </c>
      <c r="L188" s="382">
        <v>2700</v>
      </c>
    </row>
    <row r="189" spans="1:27" ht="19.8" customHeight="1">
      <c r="A189" s="379">
        <v>100</v>
      </c>
      <c r="B189" s="379" t="s">
        <v>66</v>
      </c>
      <c r="C189" s="379">
        <v>1442</v>
      </c>
      <c r="D189" s="380">
        <v>52</v>
      </c>
      <c r="E189" s="379">
        <v>42</v>
      </c>
      <c r="F189" s="379" t="s">
        <v>67</v>
      </c>
      <c r="G189" s="335">
        <v>29</v>
      </c>
      <c r="H189" s="335">
        <v>0</v>
      </c>
      <c r="I189" s="335">
        <v>74</v>
      </c>
      <c r="J189" s="382">
        <v>11674</v>
      </c>
      <c r="L189" s="382">
        <v>11674</v>
      </c>
      <c r="X189" s="379">
        <v>100</v>
      </c>
      <c r="Y189" s="239" t="s">
        <v>70</v>
      </c>
      <c r="Z189" s="239" t="s">
        <v>284</v>
      </c>
      <c r="AA189" s="239" t="s">
        <v>285</v>
      </c>
    </row>
    <row r="190" spans="1:27" ht="19.8" customHeight="1">
      <c r="B190" s="379" t="s">
        <v>66</v>
      </c>
      <c r="C190" s="379">
        <v>6191</v>
      </c>
      <c r="D190" s="380">
        <v>108</v>
      </c>
      <c r="E190" s="379">
        <v>91</v>
      </c>
      <c r="G190" s="335">
        <v>17</v>
      </c>
      <c r="H190" s="335">
        <v>1</v>
      </c>
      <c r="I190" s="335">
        <v>97</v>
      </c>
      <c r="J190" s="382">
        <f>SUM(G190*400+H190*100+I190)</f>
        <v>6997</v>
      </c>
      <c r="L190" s="382">
        <v>6997</v>
      </c>
    </row>
    <row r="191" spans="1:27" ht="19.8" customHeight="1">
      <c r="B191" s="379" t="s">
        <v>286</v>
      </c>
      <c r="C191" s="379">
        <v>59203</v>
      </c>
      <c r="D191" s="380">
        <v>66</v>
      </c>
      <c r="E191" s="379">
        <v>3</v>
      </c>
      <c r="G191" s="335">
        <v>1</v>
      </c>
      <c r="H191" s="335">
        <v>0</v>
      </c>
      <c r="I191" s="335">
        <v>98</v>
      </c>
      <c r="J191" s="382">
        <f>SUM(G191*400+H191*100+I191)</f>
        <v>498</v>
      </c>
      <c r="L191" s="382">
        <v>498</v>
      </c>
    </row>
    <row r="192" spans="1:27" ht="19.8" customHeight="1">
      <c r="A192" s="379">
        <v>101</v>
      </c>
      <c r="B192" s="379" t="s">
        <v>66</v>
      </c>
      <c r="C192" s="379" t="s">
        <v>84</v>
      </c>
      <c r="D192" s="380">
        <v>3</v>
      </c>
      <c r="E192" s="379" t="s">
        <v>84</v>
      </c>
      <c r="F192" s="379" t="s">
        <v>67</v>
      </c>
      <c r="G192" s="335">
        <v>11</v>
      </c>
      <c r="H192" s="335">
        <v>1</v>
      </c>
      <c r="I192" s="335">
        <v>79</v>
      </c>
      <c r="J192" s="382">
        <f>SUM(G192*400+H192*100+I192)</f>
        <v>4579</v>
      </c>
      <c r="L192" s="382">
        <v>4579</v>
      </c>
      <c r="X192" s="379">
        <v>101</v>
      </c>
      <c r="Y192" s="239" t="s">
        <v>63</v>
      </c>
      <c r="Z192" s="239" t="s">
        <v>287</v>
      </c>
      <c r="AA192" s="239" t="s">
        <v>288</v>
      </c>
    </row>
    <row r="193" spans="1:27" ht="19.8" customHeight="1">
      <c r="A193" s="379">
        <v>102</v>
      </c>
      <c r="B193" s="379" t="s">
        <v>103</v>
      </c>
      <c r="C193" s="379">
        <v>595</v>
      </c>
      <c r="D193" s="380">
        <v>307</v>
      </c>
      <c r="E193" s="379">
        <v>45</v>
      </c>
      <c r="F193" s="379" t="s">
        <v>67</v>
      </c>
      <c r="G193" s="335">
        <v>4</v>
      </c>
      <c r="H193" s="335">
        <v>1</v>
      </c>
      <c r="I193" s="335">
        <v>55</v>
      </c>
      <c r="J193" s="382">
        <f>SUM(G193*400+H193*100+I193)</f>
        <v>1755</v>
      </c>
      <c r="L193" s="382">
        <v>1755</v>
      </c>
      <c r="X193" s="379">
        <v>102</v>
      </c>
      <c r="Y193" s="239" t="s">
        <v>70</v>
      </c>
      <c r="Z193" s="239" t="s">
        <v>289</v>
      </c>
      <c r="AA193" s="239" t="s">
        <v>290</v>
      </c>
    </row>
    <row r="194" spans="1:27" ht="19.8" customHeight="1">
      <c r="AA194" s="239" t="s">
        <v>260</v>
      </c>
    </row>
    <row r="195" spans="1:27" ht="19.8" customHeight="1">
      <c r="A195" s="379">
        <v>103</v>
      </c>
      <c r="B195" s="379" t="s">
        <v>103</v>
      </c>
      <c r="C195" s="379">
        <v>535</v>
      </c>
      <c r="D195" s="380">
        <v>218</v>
      </c>
      <c r="E195" s="379">
        <v>34</v>
      </c>
      <c r="F195" s="379" t="s">
        <v>67</v>
      </c>
      <c r="G195" s="335">
        <v>7</v>
      </c>
      <c r="H195" s="335">
        <v>2</v>
      </c>
      <c r="I195" s="335">
        <v>0</v>
      </c>
      <c r="J195" s="382">
        <v>3000</v>
      </c>
      <c r="L195" s="382">
        <v>3000</v>
      </c>
      <c r="X195" s="379">
        <v>103</v>
      </c>
      <c r="Y195" s="239" t="s">
        <v>70</v>
      </c>
      <c r="Z195" s="239" t="s">
        <v>291</v>
      </c>
      <c r="AA195" s="239" t="s">
        <v>292</v>
      </c>
    </row>
    <row r="196" spans="1:27" ht="19.8" customHeight="1">
      <c r="AA196" s="239" t="s">
        <v>260</v>
      </c>
    </row>
    <row r="197" spans="1:27" ht="19.8" customHeight="1">
      <c r="A197" s="379">
        <v>104</v>
      </c>
      <c r="B197" s="379" t="s">
        <v>66</v>
      </c>
      <c r="C197" s="379">
        <v>7031</v>
      </c>
      <c r="D197" s="380">
        <v>13</v>
      </c>
      <c r="E197" s="379">
        <v>31</v>
      </c>
      <c r="F197" s="379" t="s">
        <v>67</v>
      </c>
      <c r="G197" s="335">
        <v>9</v>
      </c>
      <c r="H197" s="335">
        <v>0</v>
      </c>
      <c r="I197" s="335">
        <v>35</v>
      </c>
      <c r="J197" s="382">
        <v>3635</v>
      </c>
      <c r="L197" s="382">
        <v>3635</v>
      </c>
      <c r="X197" s="379">
        <v>104</v>
      </c>
      <c r="Y197" s="239" t="s">
        <v>63</v>
      </c>
      <c r="Z197" s="239" t="s">
        <v>293</v>
      </c>
      <c r="AA197" s="239" t="s">
        <v>294</v>
      </c>
    </row>
    <row r="198" spans="1:27" ht="19.8" customHeight="1">
      <c r="A198" s="379">
        <v>105</v>
      </c>
      <c r="B198" s="379" t="s">
        <v>66</v>
      </c>
      <c r="C198" s="379">
        <v>1446</v>
      </c>
      <c r="D198" s="380">
        <v>65</v>
      </c>
      <c r="E198" s="379">
        <v>46</v>
      </c>
      <c r="F198" s="379" t="s">
        <v>67</v>
      </c>
      <c r="G198" s="335">
        <v>28</v>
      </c>
      <c r="H198" s="335">
        <v>3</v>
      </c>
      <c r="I198" s="335">
        <v>89</v>
      </c>
      <c r="J198" s="382">
        <f>SUM(G198*400+H198*100+I198)</f>
        <v>11589</v>
      </c>
      <c r="L198" s="382">
        <v>11589</v>
      </c>
      <c r="X198" s="379">
        <v>105</v>
      </c>
      <c r="Y198" s="239" t="s">
        <v>70</v>
      </c>
      <c r="Z198" s="239" t="s">
        <v>295</v>
      </c>
      <c r="AA198" s="239" t="s">
        <v>296</v>
      </c>
    </row>
    <row r="199" spans="1:27" ht="19.8" customHeight="1">
      <c r="B199" s="379" t="s">
        <v>66</v>
      </c>
      <c r="C199" s="379">
        <v>1455</v>
      </c>
      <c r="D199" s="380">
        <v>80</v>
      </c>
      <c r="E199" s="379">
        <v>55</v>
      </c>
      <c r="G199" s="335">
        <v>12</v>
      </c>
      <c r="H199" s="335">
        <v>0</v>
      </c>
      <c r="I199" s="335">
        <v>49</v>
      </c>
      <c r="J199" s="382">
        <v>4849</v>
      </c>
      <c r="L199" s="382">
        <v>4849</v>
      </c>
    </row>
    <row r="200" spans="1:27" ht="19.8" customHeight="1">
      <c r="A200" s="379">
        <v>106</v>
      </c>
      <c r="B200" s="379" t="s">
        <v>66</v>
      </c>
      <c r="C200" s="379">
        <v>6192</v>
      </c>
      <c r="D200" s="380">
        <v>99</v>
      </c>
      <c r="E200" s="379">
        <v>92</v>
      </c>
      <c r="F200" s="379" t="s">
        <v>67</v>
      </c>
      <c r="G200" s="335">
        <v>10</v>
      </c>
      <c r="H200" s="335">
        <v>2</v>
      </c>
      <c r="I200" s="335">
        <v>77</v>
      </c>
      <c r="J200" s="382">
        <f>SUM(G200*400+H200*100+I200)</f>
        <v>4277</v>
      </c>
      <c r="L200" s="382">
        <v>4277</v>
      </c>
      <c r="X200" s="379">
        <v>106</v>
      </c>
      <c r="Y200" s="239" t="s">
        <v>70</v>
      </c>
      <c r="Z200" s="239" t="s">
        <v>297</v>
      </c>
      <c r="AA200" s="239" t="s">
        <v>298</v>
      </c>
    </row>
    <row r="201" spans="1:27" ht="19.8" customHeight="1">
      <c r="A201" s="379">
        <v>107</v>
      </c>
      <c r="B201" s="379" t="s">
        <v>103</v>
      </c>
      <c r="C201" s="379">
        <v>772</v>
      </c>
      <c r="D201" s="380">
        <v>315</v>
      </c>
      <c r="E201" s="379">
        <v>22</v>
      </c>
      <c r="F201" s="379" t="s">
        <v>67</v>
      </c>
      <c r="G201" s="335">
        <v>23</v>
      </c>
      <c r="H201" s="335">
        <v>2</v>
      </c>
      <c r="I201" s="335">
        <v>15</v>
      </c>
      <c r="J201" s="382">
        <f>SUM(G201*400+H201*100+I201)</f>
        <v>9415</v>
      </c>
      <c r="L201" s="382">
        <v>9415</v>
      </c>
      <c r="X201" s="379">
        <v>107</v>
      </c>
      <c r="Y201" s="239" t="s">
        <v>70</v>
      </c>
      <c r="Z201" s="239" t="s">
        <v>299</v>
      </c>
      <c r="AA201" s="239" t="s">
        <v>300</v>
      </c>
    </row>
    <row r="202" spans="1:27" ht="19.8" customHeight="1">
      <c r="A202" s="379">
        <v>108</v>
      </c>
      <c r="B202" s="379" t="s">
        <v>66</v>
      </c>
      <c r="C202" s="379">
        <v>1665</v>
      </c>
      <c r="D202" s="380">
        <v>26</v>
      </c>
      <c r="E202" s="379">
        <v>65</v>
      </c>
      <c r="F202" s="379" t="s">
        <v>67</v>
      </c>
      <c r="G202" s="335">
        <v>7</v>
      </c>
      <c r="H202" s="335">
        <v>0</v>
      </c>
      <c r="I202" s="335">
        <v>0</v>
      </c>
      <c r="J202" s="382">
        <v>2800</v>
      </c>
      <c r="L202" s="382">
        <v>2800</v>
      </c>
      <c r="X202" s="379">
        <v>108</v>
      </c>
      <c r="Y202" s="239" t="s">
        <v>63</v>
      </c>
      <c r="Z202" s="239" t="s">
        <v>301</v>
      </c>
      <c r="AA202" s="239" t="s">
        <v>302</v>
      </c>
    </row>
    <row r="203" spans="1:27" ht="19.8" customHeight="1">
      <c r="A203" s="379">
        <v>109</v>
      </c>
      <c r="B203" s="379" t="s">
        <v>66</v>
      </c>
      <c r="C203" s="379">
        <v>1423</v>
      </c>
      <c r="D203" s="380">
        <v>34</v>
      </c>
      <c r="E203" s="379">
        <v>23</v>
      </c>
      <c r="F203" s="379" t="s">
        <v>67</v>
      </c>
      <c r="G203" s="335">
        <v>6</v>
      </c>
      <c r="H203" s="335">
        <v>2</v>
      </c>
      <c r="I203" s="335">
        <v>23</v>
      </c>
      <c r="J203" s="382">
        <f>SUM(G203*400+H203*100+I203)</f>
        <v>2623</v>
      </c>
      <c r="L203" s="382">
        <v>2623</v>
      </c>
      <c r="X203" s="379">
        <v>109</v>
      </c>
      <c r="Y203" s="239" t="s">
        <v>70</v>
      </c>
      <c r="Z203" s="239" t="s">
        <v>303</v>
      </c>
      <c r="AA203" s="239" t="s">
        <v>302</v>
      </c>
    </row>
    <row r="204" spans="1:27" ht="19.8" customHeight="1">
      <c r="A204" s="379">
        <v>110</v>
      </c>
      <c r="B204" s="379" t="s">
        <v>66</v>
      </c>
      <c r="C204" s="379">
        <v>846</v>
      </c>
      <c r="D204" s="380">
        <v>2</v>
      </c>
      <c r="E204" s="379">
        <v>46</v>
      </c>
      <c r="F204" s="379" t="s">
        <v>67</v>
      </c>
      <c r="G204" s="335">
        <v>4</v>
      </c>
      <c r="H204" s="335">
        <v>0</v>
      </c>
      <c r="I204" s="335">
        <v>0</v>
      </c>
      <c r="J204" s="382">
        <v>1600</v>
      </c>
      <c r="L204" s="382">
        <v>1600</v>
      </c>
      <c r="X204" s="379">
        <v>110</v>
      </c>
      <c r="Y204" s="239" t="s">
        <v>70</v>
      </c>
      <c r="Z204" s="239" t="s">
        <v>304</v>
      </c>
      <c r="AA204" s="239" t="s">
        <v>305</v>
      </c>
    </row>
    <row r="205" spans="1:27" ht="19.8" customHeight="1">
      <c r="B205" s="379" t="s">
        <v>66</v>
      </c>
      <c r="C205" s="379">
        <v>6136</v>
      </c>
      <c r="D205" s="380">
        <v>146</v>
      </c>
      <c r="E205" s="379">
        <v>36</v>
      </c>
      <c r="G205" s="335">
        <v>12</v>
      </c>
      <c r="H205" s="335">
        <v>2</v>
      </c>
      <c r="I205" s="383" t="s">
        <v>78</v>
      </c>
      <c r="J205" s="382">
        <f>SUM(G205*400+H205*100+I205)</f>
        <v>5006</v>
      </c>
      <c r="L205" s="382">
        <v>5006</v>
      </c>
    </row>
    <row r="206" spans="1:27" ht="19.8" customHeight="1">
      <c r="B206" s="379" t="s">
        <v>121</v>
      </c>
      <c r="C206" s="379" t="s">
        <v>249</v>
      </c>
      <c r="D206" s="379" t="s">
        <v>249</v>
      </c>
      <c r="E206" s="379" t="s">
        <v>249</v>
      </c>
      <c r="F206" s="379" t="s">
        <v>67</v>
      </c>
      <c r="G206" s="335">
        <v>0</v>
      </c>
      <c r="H206" s="335">
        <v>0</v>
      </c>
      <c r="I206" s="335">
        <v>0</v>
      </c>
      <c r="Q206" s="278">
        <v>9</v>
      </c>
      <c r="T206" s="278">
        <v>9</v>
      </c>
      <c r="V206" s="278">
        <v>4</v>
      </c>
      <c r="AA206" s="386" t="s">
        <v>306</v>
      </c>
    </row>
    <row r="207" spans="1:27" ht="19.8" customHeight="1">
      <c r="A207" s="379">
        <v>111</v>
      </c>
      <c r="B207" s="379" t="s">
        <v>66</v>
      </c>
      <c r="C207" s="379">
        <v>2229</v>
      </c>
      <c r="D207" s="380">
        <v>15</v>
      </c>
      <c r="E207" s="379">
        <v>29</v>
      </c>
      <c r="F207" s="379" t="s">
        <v>67</v>
      </c>
      <c r="G207" s="335">
        <v>28</v>
      </c>
      <c r="H207" s="335">
        <v>0</v>
      </c>
      <c r="I207" s="335">
        <v>47</v>
      </c>
      <c r="J207" s="382">
        <v>11247</v>
      </c>
      <c r="L207" s="382">
        <v>11247</v>
      </c>
      <c r="X207" s="379">
        <v>111</v>
      </c>
      <c r="Y207" s="239" t="s">
        <v>70</v>
      </c>
      <c r="Z207" s="239" t="s">
        <v>307</v>
      </c>
      <c r="AA207" s="239" t="s">
        <v>308</v>
      </c>
    </row>
    <row r="208" spans="1:27" ht="19.8" customHeight="1">
      <c r="AA208" s="239" t="s">
        <v>279</v>
      </c>
    </row>
    <row r="209" spans="1:27" ht="19.8" customHeight="1">
      <c r="A209" s="379">
        <v>112</v>
      </c>
      <c r="B209" s="379" t="s">
        <v>66</v>
      </c>
      <c r="C209" s="379">
        <v>8449</v>
      </c>
      <c r="D209" s="380">
        <v>168</v>
      </c>
      <c r="E209" s="379">
        <v>49</v>
      </c>
      <c r="F209" s="379" t="s">
        <v>67</v>
      </c>
      <c r="G209" s="335">
        <v>8</v>
      </c>
      <c r="H209" s="335">
        <v>0</v>
      </c>
      <c r="I209" s="383" t="s">
        <v>231</v>
      </c>
      <c r="J209" s="382">
        <v>3204</v>
      </c>
      <c r="L209" s="382">
        <v>3204</v>
      </c>
      <c r="X209" s="379">
        <v>112</v>
      </c>
      <c r="Y209" s="239" t="s">
        <v>63</v>
      </c>
      <c r="Z209" s="239" t="s">
        <v>309</v>
      </c>
      <c r="AA209" s="239" t="s">
        <v>310</v>
      </c>
    </row>
    <row r="210" spans="1:27" ht="19.8" customHeight="1">
      <c r="B210" s="379" t="s">
        <v>103</v>
      </c>
      <c r="C210" s="379">
        <v>851</v>
      </c>
      <c r="D210" s="380">
        <v>6</v>
      </c>
      <c r="E210" s="379">
        <v>1</v>
      </c>
      <c r="G210" s="335">
        <v>16</v>
      </c>
      <c r="H210" s="335">
        <v>1</v>
      </c>
      <c r="I210" s="335">
        <v>40</v>
      </c>
      <c r="J210" s="382">
        <f>SUM(G210*400+H210*100+I210)</f>
        <v>6540</v>
      </c>
      <c r="L210" s="382">
        <v>6540</v>
      </c>
    </row>
    <row r="211" spans="1:27" ht="19.8" customHeight="1">
      <c r="A211" s="379">
        <v>113</v>
      </c>
      <c r="B211" s="379" t="s">
        <v>66</v>
      </c>
      <c r="C211" s="379">
        <v>8548</v>
      </c>
      <c r="D211" s="380">
        <v>152</v>
      </c>
      <c r="E211" s="379">
        <v>48</v>
      </c>
      <c r="F211" s="379" t="s">
        <v>67</v>
      </c>
      <c r="G211" s="335">
        <v>4</v>
      </c>
      <c r="H211" s="335">
        <v>2</v>
      </c>
      <c r="I211" s="383">
        <v>92</v>
      </c>
      <c r="J211" s="382">
        <f>SUM(G211*400+H211*100+I211)</f>
        <v>1892</v>
      </c>
      <c r="L211" s="382">
        <v>1892</v>
      </c>
      <c r="X211" s="379">
        <v>113</v>
      </c>
      <c r="Y211" s="239" t="s">
        <v>70</v>
      </c>
      <c r="Z211" s="239" t="s">
        <v>311</v>
      </c>
      <c r="AA211" s="239" t="s">
        <v>312</v>
      </c>
    </row>
    <row r="212" spans="1:27" ht="19.8" customHeight="1">
      <c r="B212" s="379" t="s">
        <v>66</v>
      </c>
      <c r="C212" s="379">
        <v>4171</v>
      </c>
      <c r="D212" s="380">
        <v>131</v>
      </c>
      <c r="E212" s="379">
        <v>31</v>
      </c>
      <c r="G212" s="335">
        <v>28</v>
      </c>
      <c r="H212" s="335">
        <v>0</v>
      </c>
      <c r="I212" s="335">
        <v>40</v>
      </c>
      <c r="J212" s="382">
        <v>11240</v>
      </c>
      <c r="L212" s="382">
        <v>11240</v>
      </c>
    </row>
    <row r="213" spans="1:27" ht="19.8" customHeight="1">
      <c r="B213" s="379" t="s">
        <v>66</v>
      </c>
      <c r="C213" s="379">
        <v>4938</v>
      </c>
      <c r="D213" s="380">
        <v>10</v>
      </c>
      <c r="E213" s="379">
        <v>38</v>
      </c>
      <c r="G213" s="335">
        <v>18</v>
      </c>
      <c r="H213" s="335">
        <v>3</v>
      </c>
      <c r="I213" s="335">
        <v>47</v>
      </c>
      <c r="J213" s="382">
        <f>SUM(G213*400+H213*100+I213)</f>
        <v>7547</v>
      </c>
      <c r="L213" s="382">
        <v>7547</v>
      </c>
    </row>
    <row r="214" spans="1:27" ht="19.8" customHeight="1">
      <c r="A214" s="379">
        <v>114</v>
      </c>
      <c r="B214" s="379" t="s">
        <v>66</v>
      </c>
      <c r="C214" s="379">
        <v>1427</v>
      </c>
      <c r="D214" s="380">
        <v>7</v>
      </c>
      <c r="E214" s="379">
        <v>27</v>
      </c>
      <c r="F214" s="379" t="s">
        <v>67</v>
      </c>
      <c r="G214" s="335">
        <v>28</v>
      </c>
      <c r="H214" s="335">
        <v>0</v>
      </c>
      <c r="I214" s="335">
        <v>0</v>
      </c>
      <c r="J214" s="382">
        <v>11200</v>
      </c>
      <c r="L214" s="382">
        <v>11200</v>
      </c>
      <c r="X214" s="379">
        <v>114</v>
      </c>
      <c r="Y214" s="239" t="s">
        <v>70</v>
      </c>
      <c r="Z214" s="239" t="s">
        <v>313</v>
      </c>
      <c r="AA214" s="239" t="s">
        <v>314</v>
      </c>
    </row>
    <row r="216" spans="1:27" ht="19.8" customHeight="1">
      <c r="A216" s="379">
        <v>115</v>
      </c>
      <c r="B216" s="379" t="s">
        <v>66</v>
      </c>
      <c r="C216" s="379">
        <v>826</v>
      </c>
      <c r="D216" s="380">
        <v>42</v>
      </c>
      <c r="E216" s="379">
        <v>26</v>
      </c>
      <c r="F216" s="379" t="s">
        <v>67</v>
      </c>
      <c r="G216" s="335">
        <v>24</v>
      </c>
      <c r="H216" s="335">
        <v>0</v>
      </c>
      <c r="I216" s="335">
        <v>0</v>
      </c>
      <c r="J216" s="382">
        <v>9600</v>
      </c>
      <c r="L216" s="382">
        <v>9600</v>
      </c>
      <c r="X216" s="379">
        <v>115</v>
      </c>
      <c r="Y216" s="239" t="s">
        <v>70</v>
      </c>
      <c r="Z216" s="239" t="s">
        <v>315</v>
      </c>
      <c r="AA216" s="239" t="s">
        <v>316</v>
      </c>
    </row>
    <row r="217" spans="1:27" ht="19.8" customHeight="1">
      <c r="B217" s="379" t="s">
        <v>66</v>
      </c>
      <c r="C217" s="379">
        <v>4747</v>
      </c>
      <c r="D217" s="380">
        <v>117</v>
      </c>
      <c r="E217" s="379">
        <v>47</v>
      </c>
      <c r="G217" s="335">
        <v>3</v>
      </c>
      <c r="H217" s="335">
        <v>0</v>
      </c>
      <c r="I217" s="335">
        <v>73</v>
      </c>
      <c r="J217" s="382">
        <v>1273</v>
      </c>
      <c r="L217" s="382">
        <v>1273</v>
      </c>
    </row>
    <row r="218" spans="1:27" ht="19.8" customHeight="1">
      <c r="A218" s="379">
        <v>116</v>
      </c>
      <c r="B218" s="379" t="s">
        <v>103</v>
      </c>
      <c r="C218" s="379">
        <v>349</v>
      </c>
      <c r="D218" s="380">
        <v>112</v>
      </c>
      <c r="E218" s="379">
        <v>49</v>
      </c>
      <c r="F218" s="379" t="s">
        <v>67</v>
      </c>
      <c r="G218" s="335">
        <v>31</v>
      </c>
      <c r="H218" s="335">
        <v>1</v>
      </c>
      <c r="I218" s="335">
        <v>86</v>
      </c>
      <c r="J218" s="382">
        <f>SUM(G218*400+H218*100+I218)</f>
        <v>12586</v>
      </c>
      <c r="L218" s="382">
        <v>12586</v>
      </c>
      <c r="X218" s="379">
        <v>116</v>
      </c>
      <c r="Y218" s="239" t="s">
        <v>70</v>
      </c>
      <c r="Z218" s="239" t="s">
        <v>317</v>
      </c>
      <c r="AA218" s="239" t="s">
        <v>318</v>
      </c>
    </row>
    <row r="219" spans="1:27" ht="19.8" customHeight="1">
      <c r="AA219" s="239" t="s">
        <v>260</v>
      </c>
    </row>
    <row r="220" spans="1:27" ht="19.8" customHeight="1">
      <c r="A220" s="379">
        <v>117</v>
      </c>
      <c r="B220" s="379" t="s">
        <v>66</v>
      </c>
      <c r="C220" s="379">
        <v>5510</v>
      </c>
      <c r="D220" s="380">
        <v>19</v>
      </c>
      <c r="E220" s="379">
        <v>10</v>
      </c>
      <c r="F220" s="379" t="s">
        <v>67</v>
      </c>
      <c r="G220" s="335">
        <v>17</v>
      </c>
      <c r="H220" s="335">
        <v>0</v>
      </c>
      <c r="I220" s="335">
        <v>0</v>
      </c>
      <c r="J220" s="382">
        <v>6800</v>
      </c>
      <c r="L220" s="382">
        <v>6800</v>
      </c>
      <c r="X220" s="379">
        <v>117</v>
      </c>
      <c r="Y220" s="239" t="s">
        <v>63</v>
      </c>
      <c r="Z220" s="239" t="s">
        <v>319</v>
      </c>
      <c r="AA220" s="239" t="s">
        <v>95</v>
      </c>
    </row>
    <row r="221" spans="1:27" ht="19.8" customHeight="1">
      <c r="A221" s="379">
        <v>118</v>
      </c>
      <c r="B221" s="379" t="s">
        <v>66</v>
      </c>
      <c r="C221" s="379">
        <v>1186</v>
      </c>
      <c r="D221" s="380">
        <v>100</v>
      </c>
      <c r="E221" s="379">
        <v>86</v>
      </c>
      <c r="F221" s="379" t="s">
        <v>67</v>
      </c>
      <c r="G221" s="335">
        <v>4</v>
      </c>
      <c r="H221" s="335">
        <v>0</v>
      </c>
      <c r="I221" s="335">
        <v>71</v>
      </c>
      <c r="J221" s="382">
        <v>1671</v>
      </c>
      <c r="L221" s="382">
        <v>1671</v>
      </c>
      <c r="X221" s="379">
        <v>118</v>
      </c>
      <c r="Y221" s="239" t="s">
        <v>70</v>
      </c>
      <c r="Z221" s="239" t="s">
        <v>320</v>
      </c>
      <c r="AA221" s="239" t="s">
        <v>321</v>
      </c>
    </row>
    <row r="222" spans="1:27" ht="19.8" customHeight="1">
      <c r="AA222" s="239" t="s">
        <v>322</v>
      </c>
    </row>
    <row r="223" spans="1:27" ht="19.8" customHeight="1">
      <c r="A223" s="379">
        <v>119</v>
      </c>
      <c r="B223" s="379" t="s">
        <v>103</v>
      </c>
      <c r="C223" s="379">
        <v>521</v>
      </c>
      <c r="D223" s="380">
        <v>114</v>
      </c>
      <c r="E223" s="379">
        <v>21</v>
      </c>
      <c r="F223" s="379" t="s">
        <v>67</v>
      </c>
      <c r="G223" s="335">
        <v>5</v>
      </c>
      <c r="H223" s="335">
        <v>1</v>
      </c>
      <c r="I223" s="335">
        <v>50</v>
      </c>
      <c r="J223" s="382">
        <f>SUM(G223*400+H223*100+I223)</f>
        <v>2150</v>
      </c>
      <c r="L223" s="382">
        <v>2150</v>
      </c>
      <c r="X223" s="379">
        <v>119</v>
      </c>
      <c r="Y223" s="239" t="s">
        <v>91</v>
      </c>
      <c r="Z223" s="239" t="s">
        <v>323</v>
      </c>
      <c r="AA223" s="239" t="s">
        <v>324</v>
      </c>
    </row>
    <row r="224" spans="1:27" s="17" customFormat="1" ht="19.8" customHeight="1">
      <c r="A224" s="378">
        <v>120</v>
      </c>
      <c r="B224" s="379" t="s">
        <v>66</v>
      </c>
      <c r="C224" s="378">
        <v>3440</v>
      </c>
      <c r="D224" s="380" t="s">
        <v>84</v>
      </c>
      <c r="E224" s="378" t="s">
        <v>84</v>
      </c>
      <c r="F224" s="378" t="s">
        <v>67</v>
      </c>
      <c r="G224" s="381">
        <v>33</v>
      </c>
      <c r="H224" s="381">
        <v>2</v>
      </c>
      <c r="I224" s="381">
        <v>0</v>
      </c>
      <c r="J224" s="382">
        <v>13400</v>
      </c>
      <c r="K224" s="396"/>
      <c r="L224" s="382">
        <v>13400</v>
      </c>
      <c r="M224" s="396"/>
      <c r="N224" s="396"/>
      <c r="O224" s="396"/>
      <c r="P224" s="396"/>
      <c r="Q224" s="396"/>
      <c r="R224" s="278"/>
      <c r="S224" s="278"/>
      <c r="T224" s="278"/>
      <c r="U224" s="278"/>
      <c r="V224" s="278"/>
      <c r="W224" s="278"/>
      <c r="X224" s="378">
        <v>120</v>
      </c>
      <c r="Y224" s="248" t="s">
        <v>63</v>
      </c>
      <c r="Z224" s="248" t="s">
        <v>325</v>
      </c>
      <c r="AA224" s="248" t="s">
        <v>326</v>
      </c>
    </row>
    <row r="225" spans="1:27" s="17" customFormat="1" ht="19.8" customHeight="1">
      <c r="A225" s="378"/>
      <c r="B225" s="378" t="s">
        <v>106</v>
      </c>
      <c r="C225" s="378" t="s">
        <v>84</v>
      </c>
      <c r="D225" s="380" t="s">
        <v>84</v>
      </c>
      <c r="E225" s="378" t="s">
        <v>84</v>
      </c>
      <c r="F225" s="378"/>
      <c r="G225" s="381">
        <v>1</v>
      </c>
      <c r="H225" s="381">
        <v>0</v>
      </c>
      <c r="I225" s="397">
        <v>0</v>
      </c>
      <c r="J225" s="382">
        <v>400</v>
      </c>
      <c r="K225" s="355">
        <v>382</v>
      </c>
      <c r="L225" s="382"/>
      <c r="M225" s="396"/>
      <c r="N225" s="396"/>
      <c r="O225" s="396"/>
      <c r="P225" s="396"/>
      <c r="Q225" s="278">
        <v>298</v>
      </c>
      <c r="R225" s="398"/>
      <c r="S225" s="278">
        <v>228</v>
      </c>
      <c r="T225" s="278"/>
      <c r="U225" s="278"/>
      <c r="V225" s="278">
        <v>25</v>
      </c>
      <c r="W225" s="278"/>
      <c r="X225" s="378"/>
      <c r="Y225" s="248"/>
      <c r="Z225" s="248"/>
      <c r="AA225" s="248"/>
    </row>
    <row r="226" spans="1:27" s="17" customFormat="1" ht="19.8" customHeight="1">
      <c r="A226" s="378"/>
      <c r="B226" s="378"/>
      <c r="C226" s="378"/>
      <c r="D226" s="380"/>
      <c r="E226" s="378"/>
      <c r="F226" s="378"/>
      <c r="G226" s="381"/>
      <c r="H226" s="381"/>
      <c r="I226" s="381"/>
      <c r="J226" s="382"/>
      <c r="K226" s="396"/>
      <c r="L226" s="382"/>
      <c r="M226" s="355">
        <v>18</v>
      </c>
      <c r="N226" s="396"/>
      <c r="O226" s="396"/>
      <c r="P226" s="396"/>
      <c r="Q226" s="396"/>
      <c r="R226" s="278"/>
      <c r="S226" s="278"/>
      <c r="T226" s="278">
        <v>70</v>
      </c>
      <c r="U226" s="278"/>
      <c r="V226" s="278">
        <v>25</v>
      </c>
      <c r="W226" s="278"/>
      <c r="X226" s="378"/>
      <c r="Y226" s="248"/>
      <c r="Z226" s="248"/>
      <c r="AA226" s="293" t="s">
        <v>107</v>
      </c>
    </row>
    <row r="227" spans="1:27" s="17" customFormat="1" ht="19.8" customHeight="1">
      <c r="A227" s="379">
        <v>121</v>
      </c>
      <c r="B227" s="379" t="s">
        <v>66</v>
      </c>
      <c r="C227" s="379">
        <v>5332</v>
      </c>
      <c r="D227" s="379" t="s">
        <v>84</v>
      </c>
      <c r="E227" s="379" t="s">
        <v>84</v>
      </c>
      <c r="F227" s="379" t="s">
        <v>67</v>
      </c>
      <c r="G227" s="335">
        <v>16</v>
      </c>
      <c r="H227" s="399">
        <v>0</v>
      </c>
      <c r="I227" s="399">
        <v>0</v>
      </c>
      <c r="J227" s="382">
        <v>6400</v>
      </c>
      <c r="K227" s="396"/>
      <c r="L227" s="382">
        <v>6400</v>
      </c>
      <c r="M227" s="396"/>
      <c r="N227" s="396"/>
      <c r="O227" s="396"/>
      <c r="P227" s="396"/>
      <c r="Q227" s="396"/>
      <c r="R227" s="278"/>
      <c r="S227" s="278"/>
      <c r="T227" s="278"/>
      <c r="U227" s="278"/>
      <c r="V227" s="278"/>
      <c r="W227" s="278"/>
      <c r="X227" s="379">
        <v>121</v>
      </c>
      <c r="Y227" s="239" t="s">
        <v>70</v>
      </c>
      <c r="Z227" s="239" t="s">
        <v>327</v>
      </c>
      <c r="AA227" s="239" t="s">
        <v>328</v>
      </c>
    </row>
    <row r="228" spans="1:27" s="17" customFormat="1" ht="19.8" customHeight="1">
      <c r="A228" s="379"/>
      <c r="B228" s="379"/>
      <c r="C228" s="379"/>
      <c r="D228" s="379"/>
      <c r="E228" s="379"/>
      <c r="F228" s="379"/>
      <c r="G228" s="335"/>
      <c r="H228" s="399"/>
      <c r="I228" s="399"/>
      <c r="J228" s="382"/>
      <c r="K228" s="396"/>
      <c r="L228" s="382"/>
      <c r="M228" s="396"/>
      <c r="N228" s="396"/>
      <c r="O228" s="396"/>
      <c r="P228" s="396"/>
      <c r="Q228" s="396"/>
      <c r="R228" s="278"/>
      <c r="S228" s="278"/>
      <c r="T228" s="400"/>
      <c r="U228" s="400"/>
      <c r="V228" s="278"/>
      <c r="W228" s="278"/>
      <c r="X228" s="379"/>
      <c r="Y228" s="239"/>
      <c r="Z228" s="239"/>
      <c r="AA228" s="239" t="s">
        <v>260</v>
      </c>
    </row>
    <row r="229" spans="1:27" ht="19.8" customHeight="1">
      <c r="A229" s="379">
        <v>122</v>
      </c>
      <c r="B229" s="379" t="s">
        <v>66</v>
      </c>
      <c r="C229" s="379">
        <v>7813</v>
      </c>
      <c r="D229" s="380">
        <v>129</v>
      </c>
      <c r="E229" s="379">
        <v>13</v>
      </c>
      <c r="F229" s="379" t="s">
        <v>67</v>
      </c>
      <c r="G229" s="335">
        <v>27</v>
      </c>
      <c r="H229" s="335">
        <v>0</v>
      </c>
      <c r="I229" s="335">
        <v>0</v>
      </c>
      <c r="J229" s="382">
        <v>10800</v>
      </c>
      <c r="L229" s="382">
        <v>10800</v>
      </c>
      <c r="X229" s="379">
        <v>122</v>
      </c>
      <c r="Y229" s="239" t="s">
        <v>63</v>
      </c>
      <c r="Z229" s="239" t="s">
        <v>329</v>
      </c>
      <c r="AA229" s="239" t="s">
        <v>330</v>
      </c>
    </row>
    <row r="230" spans="1:27" ht="19.8" customHeight="1">
      <c r="Z230" s="239" t="s">
        <v>201</v>
      </c>
      <c r="AA230" s="239" t="s">
        <v>279</v>
      </c>
    </row>
    <row r="231" spans="1:27" ht="19.8" customHeight="1">
      <c r="A231" s="379">
        <v>123</v>
      </c>
      <c r="B231" s="379" t="s">
        <v>66</v>
      </c>
      <c r="C231" s="379" t="s">
        <v>84</v>
      </c>
      <c r="D231" s="380">
        <v>130</v>
      </c>
      <c r="E231" s="379" t="s">
        <v>84</v>
      </c>
      <c r="F231" s="379" t="s">
        <v>67</v>
      </c>
      <c r="G231" s="335">
        <v>25</v>
      </c>
      <c r="H231" s="335">
        <v>3</v>
      </c>
      <c r="I231" s="335">
        <v>10</v>
      </c>
      <c r="J231" s="382">
        <f>SUM(G231*400+H231*100+I231)</f>
        <v>10310</v>
      </c>
      <c r="L231" s="382">
        <v>10310</v>
      </c>
      <c r="X231" s="379">
        <v>123</v>
      </c>
      <c r="Y231" s="239" t="s">
        <v>70</v>
      </c>
      <c r="Z231" s="239" t="s">
        <v>331</v>
      </c>
      <c r="AA231" s="239" t="s">
        <v>332</v>
      </c>
    </row>
    <row r="232" spans="1:27" ht="19.8" customHeight="1">
      <c r="Z232" s="239" t="s">
        <v>201</v>
      </c>
      <c r="AA232" s="239" t="s">
        <v>279</v>
      </c>
    </row>
    <row r="233" spans="1:27" ht="19.8" customHeight="1">
      <c r="A233" s="379">
        <v>125</v>
      </c>
      <c r="B233" s="379" t="s">
        <v>66</v>
      </c>
      <c r="C233" s="379">
        <v>7814</v>
      </c>
      <c r="D233" s="380">
        <v>130</v>
      </c>
      <c r="E233" s="379">
        <v>14</v>
      </c>
      <c r="F233" s="379" t="s">
        <v>67</v>
      </c>
      <c r="G233" s="335">
        <v>27</v>
      </c>
      <c r="H233" s="335">
        <v>0</v>
      </c>
      <c r="I233" s="335">
        <v>0</v>
      </c>
      <c r="J233" s="382">
        <v>10800</v>
      </c>
      <c r="L233" s="382">
        <v>10800</v>
      </c>
      <c r="X233" s="379">
        <v>125</v>
      </c>
      <c r="Y233" s="239" t="s">
        <v>63</v>
      </c>
      <c r="Z233" s="239" t="s">
        <v>333</v>
      </c>
      <c r="AA233" s="239" t="s">
        <v>334</v>
      </c>
    </row>
    <row r="234" spans="1:27" ht="19.8" customHeight="1">
      <c r="Z234" s="239" t="s">
        <v>201</v>
      </c>
      <c r="AA234" s="239" t="s">
        <v>260</v>
      </c>
    </row>
    <row r="235" spans="1:27" ht="19.8" customHeight="1">
      <c r="A235" s="379">
        <v>126</v>
      </c>
      <c r="B235" s="379" t="s">
        <v>66</v>
      </c>
      <c r="C235" s="379">
        <v>4670</v>
      </c>
      <c r="D235" s="380">
        <v>41</v>
      </c>
      <c r="E235" s="379">
        <v>70</v>
      </c>
      <c r="F235" s="379" t="s">
        <v>67</v>
      </c>
      <c r="G235" s="335">
        <v>8</v>
      </c>
      <c r="H235" s="335">
        <v>0</v>
      </c>
      <c r="I235" s="335">
        <v>0</v>
      </c>
      <c r="J235" s="382">
        <v>3200</v>
      </c>
      <c r="L235" s="382">
        <v>3200</v>
      </c>
      <c r="X235" s="379">
        <v>126</v>
      </c>
      <c r="Y235" s="239" t="s">
        <v>63</v>
      </c>
      <c r="Z235" s="239" t="s">
        <v>335</v>
      </c>
      <c r="AA235" s="239" t="s">
        <v>336</v>
      </c>
    </row>
    <row r="236" spans="1:27" ht="19.8" customHeight="1">
      <c r="AA236" s="239" t="s">
        <v>260</v>
      </c>
    </row>
    <row r="237" spans="1:27" ht="19.8" customHeight="1">
      <c r="A237" s="379">
        <v>127</v>
      </c>
      <c r="B237" s="379" t="s">
        <v>66</v>
      </c>
      <c r="C237" s="379">
        <v>5312</v>
      </c>
      <c r="D237" s="380">
        <v>123</v>
      </c>
      <c r="E237" s="379">
        <v>12</v>
      </c>
      <c r="F237" s="379" t="s">
        <v>67</v>
      </c>
      <c r="G237" s="335">
        <v>13</v>
      </c>
      <c r="H237" s="335">
        <v>0</v>
      </c>
      <c r="I237" s="335">
        <v>42</v>
      </c>
      <c r="J237" s="382">
        <v>5242</v>
      </c>
      <c r="L237" s="382">
        <v>5242</v>
      </c>
      <c r="X237" s="379">
        <v>127</v>
      </c>
      <c r="Y237" s="239" t="s">
        <v>63</v>
      </c>
      <c r="Z237" s="239" t="s">
        <v>337</v>
      </c>
      <c r="AA237" s="239" t="s">
        <v>338</v>
      </c>
    </row>
    <row r="238" spans="1:27" ht="19.8" customHeight="1">
      <c r="Y238" s="239" t="s">
        <v>70</v>
      </c>
      <c r="Z238" s="239" t="s">
        <v>250</v>
      </c>
    </row>
    <row r="239" spans="1:27" ht="19.8" customHeight="1">
      <c r="A239" s="379">
        <v>128</v>
      </c>
      <c r="B239" s="379" t="s">
        <v>66</v>
      </c>
      <c r="C239" s="379">
        <v>1603</v>
      </c>
      <c r="D239" s="380">
        <v>96</v>
      </c>
      <c r="E239" s="379">
        <v>100</v>
      </c>
      <c r="F239" s="379" t="s">
        <v>67</v>
      </c>
      <c r="G239" s="335">
        <v>9</v>
      </c>
      <c r="H239" s="335">
        <v>0</v>
      </c>
      <c r="I239" s="335">
        <v>0</v>
      </c>
      <c r="J239" s="382">
        <v>3600</v>
      </c>
      <c r="L239" s="382">
        <v>3600</v>
      </c>
      <c r="X239" s="379">
        <v>128</v>
      </c>
      <c r="Y239" s="239" t="s">
        <v>70</v>
      </c>
      <c r="Z239" s="239" t="s">
        <v>339</v>
      </c>
      <c r="AA239" s="239" t="s">
        <v>340</v>
      </c>
    </row>
    <row r="240" spans="1:27" ht="19.8" customHeight="1">
      <c r="A240" s="379">
        <v>129</v>
      </c>
      <c r="B240" s="379" t="s">
        <v>66</v>
      </c>
      <c r="C240" s="379">
        <v>8069</v>
      </c>
      <c r="D240" s="380">
        <v>173</v>
      </c>
      <c r="E240" s="379">
        <v>69</v>
      </c>
      <c r="F240" s="379" t="s">
        <v>67</v>
      </c>
      <c r="G240" s="335">
        <v>5</v>
      </c>
      <c r="H240" s="335">
        <v>0</v>
      </c>
      <c r="I240" s="335">
        <v>0</v>
      </c>
      <c r="J240" s="382">
        <v>2000</v>
      </c>
      <c r="L240" s="382">
        <v>2000</v>
      </c>
      <c r="X240" s="379">
        <v>129</v>
      </c>
      <c r="Y240" s="239" t="s">
        <v>63</v>
      </c>
      <c r="Z240" s="239" t="s">
        <v>341</v>
      </c>
      <c r="AA240" s="239" t="s">
        <v>185</v>
      </c>
    </row>
    <row r="241" spans="1:27" ht="19.8" customHeight="1">
      <c r="A241" s="379">
        <v>130</v>
      </c>
      <c r="B241" s="379" t="s">
        <v>66</v>
      </c>
      <c r="C241" s="379">
        <v>1305</v>
      </c>
      <c r="D241" s="380">
        <v>126</v>
      </c>
      <c r="E241" s="379">
        <v>81</v>
      </c>
      <c r="F241" s="379" t="s">
        <v>67</v>
      </c>
      <c r="G241" s="335">
        <v>11</v>
      </c>
      <c r="H241" s="335">
        <v>0</v>
      </c>
      <c r="I241" s="335">
        <v>0</v>
      </c>
      <c r="J241" s="382">
        <v>4400</v>
      </c>
      <c r="L241" s="382">
        <v>4400</v>
      </c>
      <c r="X241" s="379">
        <v>130</v>
      </c>
      <c r="Y241" s="239" t="s">
        <v>63</v>
      </c>
      <c r="Z241" s="239" t="s">
        <v>342</v>
      </c>
      <c r="AA241" s="239" t="s">
        <v>343</v>
      </c>
    </row>
    <row r="242" spans="1:27" ht="19.8" customHeight="1">
      <c r="B242" s="379" t="s">
        <v>66</v>
      </c>
      <c r="C242" s="379">
        <v>4181</v>
      </c>
      <c r="D242" s="380">
        <v>28</v>
      </c>
      <c r="E242" s="379">
        <v>5</v>
      </c>
      <c r="G242" s="335">
        <v>10</v>
      </c>
      <c r="H242" s="335">
        <v>0</v>
      </c>
      <c r="I242" s="335">
        <v>0</v>
      </c>
      <c r="J242" s="382">
        <v>4000</v>
      </c>
      <c r="L242" s="382">
        <v>4000</v>
      </c>
    </row>
    <row r="243" spans="1:27" ht="19.8" customHeight="1">
      <c r="A243" s="379">
        <v>131</v>
      </c>
      <c r="B243" s="379" t="s">
        <v>66</v>
      </c>
      <c r="C243" s="379">
        <v>7908</v>
      </c>
      <c r="D243" s="380">
        <v>171</v>
      </c>
      <c r="E243" s="379">
        <v>8</v>
      </c>
      <c r="F243" s="379" t="s">
        <v>67</v>
      </c>
      <c r="G243" s="335">
        <v>9</v>
      </c>
      <c r="H243" s="335">
        <v>0</v>
      </c>
      <c r="I243" s="335">
        <v>0</v>
      </c>
      <c r="J243" s="382">
        <v>3600</v>
      </c>
      <c r="L243" s="382">
        <v>3600</v>
      </c>
      <c r="X243" s="379">
        <v>131</v>
      </c>
      <c r="Y243" s="239" t="s">
        <v>63</v>
      </c>
      <c r="Z243" s="239" t="s">
        <v>344</v>
      </c>
      <c r="AA243" s="239" t="s">
        <v>345</v>
      </c>
    </row>
    <row r="244" spans="1:27" ht="19.8" customHeight="1">
      <c r="B244" s="379" t="s">
        <v>66</v>
      </c>
      <c r="C244" s="379">
        <v>869</v>
      </c>
      <c r="D244" s="380">
        <v>37</v>
      </c>
      <c r="E244" s="379">
        <v>69</v>
      </c>
      <c r="G244" s="335">
        <v>8</v>
      </c>
      <c r="H244" s="335">
        <v>0</v>
      </c>
      <c r="I244" s="335">
        <v>12</v>
      </c>
      <c r="J244" s="382">
        <v>3212</v>
      </c>
      <c r="L244" s="382">
        <v>3212</v>
      </c>
    </row>
    <row r="245" spans="1:27" ht="19.8" customHeight="1">
      <c r="B245" s="379" t="s">
        <v>66</v>
      </c>
      <c r="C245" s="379">
        <v>1309</v>
      </c>
      <c r="D245" s="380">
        <v>41</v>
      </c>
      <c r="E245" s="379">
        <v>9</v>
      </c>
      <c r="G245" s="335">
        <v>15</v>
      </c>
      <c r="H245" s="335">
        <v>0</v>
      </c>
      <c r="I245" s="335">
        <v>0</v>
      </c>
      <c r="J245" s="382">
        <v>6000</v>
      </c>
      <c r="L245" s="382">
        <v>6000</v>
      </c>
    </row>
    <row r="246" spans="1:27" ht="19.8" customHeight="1">
      <c r="A246" s="379">
        <v>132</v>
      </c>
      <c r="B246" s="379" t="s">
        <v>66</v>
      </c>
      <c r="C246" s="379">
        <v>6935</v>
      </c>
      <c r="D246" s="380">
        <v>18</v>
      </c>
      <c r="E246" s="379">
        <v>35</v>
      </c>
      <c r="F246" s="379" t="s">
        <v>67</v>
      </c>
      <c r="G246" s="335">
        <v>10</v>
      </c>
      <c r="H246" s="335">
        <v>0</v>
      </c>
      <c r="I246" s="335">
        <v>35</v>
      </c>
      <c r="J246" s="382">
        <v>4035</v>
      </c>
      <c r="L246" s="382">
        <v>4035</v>
      </c>
      <c r="X246" s="379">
        <v>132</v>
      </c>
      <c r="Y246" s="239" t="s">
        <v>70</v>
      </c>
      <c r="Z246" s="239" t="s">
        <v>346</v>
      </c>
      <c r="AA246" s="239" t="s">
        <v>345</v>
      </c>
    </row>
    <row r="247" spans="1:27" ht="19.8" customHeight="1">
      <c r="A247" s="379">
        <v>133</v>
      </c>
      <c r="B247" s="379" t="s">
        <v>66</v>
      </c>
      <c r="C247" s="379">
        <v>7137</v>
      </c>
      <c r="D247" s="380">
        <v>29</v>
      </c>
      <c r="E247" s="379">
        <v>37</v>
      </c>
      <c r="F247" s="379" t="s">
        <v>67</v>
      </c>
      <c r="G247" s="335">
        <v>9</v>
      </c>
      <c r="H247" s="335">
        <v>3</v>
      </c>
      <c r="I247" s="335">
        <v>61</v>
      </c>
      <c r="J247" s="382">
        <f>SUM(G247*400+H247*100+I247)</f>
        <v>3961</v>
      </c>
      <c r="L247" s="382">
        <v>3961</v>
      </c>
      <c r="X247" s="379">
        <v>133</v>
      </c>
      <c r="Y247" s="239" t="s">
        <v>63</v>
      </c>
      <c r="Z247" s="239" t="s">
        <v>347</v>
      </c>
      <c r="AA247" s="239" t="s">
        <v>348</v>
      </c>
    </row>
    <row r="248" spans="1:27" ht="19.8" customHeight="1">
      <c r="AA248" s="239" t="s">
        <v>260</v>
      </c>
    </row>
    <row r="249" spans="1:27" ht="19.8" customHeight="1">
      <c r="A249" s="379">
        <v>134</v>
      </c>
      <c r="B249" s="379" t="s">
        <v>66</v>
      </c>
      <c r="C249" s="379">
        <v>7144</v>
      </c>
      <c r="D249" s="380">
        <v>168</v>
      </c>
      <c r="E249" s="379">
        <v>44</v>
      </c>
      <c r="F249" s="379" t="s">
        <v>67</v>
      </c>
      <c r="G249" s="335">
        <v>10</v>
      </c>
      <c r="H249" s="335">
        <v>1</v>
      </c>
      <c r="I249" s="335">
        <v>24</v>
      </c>
      <c r="J249" s="382">
        <f>SUM(G249*400+H249*100+I249)</f>
        <v>4124</v>
      </c>
      <c r="L249" s="382">
        <v>4124</v>
      </c>
      <c r="X249" s="379">
        <v>134</v>
      </c>
      <c r="Y249" s="239" t="s">
        <v>63</v>
      </c>
      <c r="Z249" s="239" t="s">
        <v>349</v>
      </c>
      <c r="AA249" s="239" t="s">
        <v>348</v>
      </c>
    </row>
    <row r="250" spans="1:27" ht="19.8" customHeight="1">
      <c r="AA250" s="239" t="s">
        <v>260</v>
      </c>
    </row>
    <row r="251" spans="1:27" ht="19.8" customHeight="1">
      <c r="A251" s="379">
        <v>135</v>
      </c>
      <c r="B251" s="379" t="s">
        <v>103</v>
      </c>
      <c r="C251" s="379">
        <v>355</v>
      </c>
      <c r="D251" s="380">
        <v>363</v>
      </c>
      <c r="E251" s="379">
        <v>5</v>
      </c>
      <c r="F251" s="379" t="s">
        <v>67</v>
      </c>
      <c r="G251" s="335">
        <v>2</v>
      </c>
      <c r="H251" s="335">
        <v>3</v>
      </c>
      <c r="I251" s="335">
        <v>23</v>
      </c>
      <c r="J251" s="382">
        <f>SUM(G251*400+H251*100+I251)</f>
        <v>1123</v>
      </c>
      <c r="L251" s="382">
        <v>1123</v>
      </c>
      <c r="X251" s="379">
        <v>135</v>
      </c>
      <c r="Y251" s="239" t="s">
        <v>91</v>
      </c>
      <c r="Z251" s="239" t="s">
        <v>350</v>
      </c>
      <c r="AA251" s="239" t="s">
        <v>351</v>
      </c>
    </row>
    <row r="252" spans="1:27" ht="19.8" customHeight="1">
      <c r="A252" s="379">
        <v>136</v>
      </c>
      <c r="B252" s="379" t="s">
        <v>103</v>
      </c>
      <c r="C252" s="379">
        <v>379</v>
      </c>
      <c r="D252" s="380">
        <v>4</v>
      </c>
      <c r="E252" s="379">
        <v>29</v>
      </c>
      <c r="F252" s="379" t="s">
        <v>67</v>
      </c>
      <c r="G252" s="335">
        <v>23</v>
      </c>
      <c r="H252" s="335">
        <v>0</v>
      </c>
      <c r="I252" s="335">
        <v>0</v>
      </c>
      <c r="J252" s="382">
        <v>9200</v>
      </c>
      <c r="L252" s="382">
        <v>9200</v>
      </c>
      <c r="X252" s="379">
        <v>136</v>
      </c>
      <c r="Y252" s="239" t="s">
        <v>63</v>
      </c>
      <c r="Z252" s="239" t="s">
        <v>352</v>
      </c>
      <c r="AA252" s="239" t="s">
        <v>353</v>
      </c>
    </row>
    <row r="253" spans="1:27" ht="25.2" customHeight="1">
      <c r="A253" s="379">
        <v>137</v>
      </c>
      <c r="B253" s="379" t="s">
        <v>66</v>
      </c>
      <c r="C253" s="379">
        <v>1456</v>
      </c>
      <c r="D253" s="380">
        <v>81</v>
      </c>
      <c r="E253" s="379">
        <v>56</v>
      </c>
      <c r="F253" s="379" t="s">
        <v>67</v>
      </c>
      <c r="G253" s="335">
        <v>14</v>
      </c>
      <c r="H253" s="335">
        <v>0</v>
      </c>
      <c r="I253" s="335">
        <v>0</v>
      </c>
      <c r="J253" s="382">
        <v>5600</v>
      </c>
      <c r="L253" s="382">
        <v>5600</v>
      </c>
      <c r="X253" s="379">
        <v>137</v>
      </c>
      <c r="Y253" s="239" t="s">
        <v>70</v>
      </c>
      <c r="Z253" s="239" t="s">
        <v>354</v>
      </c>
      <c r="AA253" s="239" t="s">
        <v>355</v>
      </c>
    </row>
    <row r="254" spans="1:27" ht="25.2" customHeight="1">
      <c r="A254" s="379">
        <v>138</v>
      </c>
      <c r="B254" s="379" t="s">
        <v>103</v>
      </c>
      <c r="C254" s="379">
        <v>832</v>
      </c>
      <c r="D254" s="380">
        <v>388</v>
      </c>
      <c r="E254" s="379">
        <v>32</v>
      </c>
      <c r="F254" s="379" t="s">
        <v>67</v>
      </c>
      <c r="G254" s="335">
        <v>4</v>
      </c>
      <c r="H254" s="335">
        <v>1</v>
      </c>
      <c r="I254" s="335">
        <v>18</v>
      </c>
      <c r="J254" s="382">
        <f>SUM(G254*400+H254*100+I254)</f>
        <v>1718</v>
      </c>
      <c r="L254" s="382">
        <v>1718</v>
      </c>
      <c r="X254" s="379">
        <v>138</v>
      </c>
      <c r="Y254" s="239" t="s">
        <v>70</v>
      </c>
      <c r="Z254" s="239" t="s">
        <v>356</v>
      </c>
      <c r="AA254" s="239" t="s">
        <v>357</v>
      </c>
    </row>
    <row r="255" spans="1:27" ht="25.2" customHeight="1">
      <c r="A255" s="379">
        <v>139</v>
      </c>
      <c r="B255" s="379" t="s">
        <v>66</v>
      </c>
      <c r="C255" s="379">
        <v>8128</v>
      </c>
      <c r="D255" s="380">
        <v>153</v>
      </c>
      <c r="E255" s="379">
        <v>28</v>
      </c>
      <c r="F255" s="379" t="s">
        <v>67</v>
      </c>
      <c r="G255" s="335">
        <v>6</v>
      </c>
      <c r="H255" s="335">
        <v>1</v>
      </c>
      <c r="I255" s="335">
        <v>40</v>
      </c>
      <c r="J255" s="382">
        <f>SUM(G255*400+H255*100+I255)</f>
        <v>2540</v>
      </c>
      <c r="L255" s="382">
        <v>2540</v>
      </c>
      <c r="X255" s="379">
        <v>139</v>
      </c>
      <c r="Y255" s="239" t="s">
        <v>63</v>
      </c>
      <c r="Z255" s="239" t="s">
        <v>358</v>
      </c>
      <c r="AA255" s="239" t="s">
        <v>359</v>
      </c>
    </row>
    <row r="256" spans="1:27" ht="25.2" customHeight="1">
      <c r="A256" s="379">
        <v>140</v>
      </c>
      <c r="B256" s="379" t="s">
        <v>66</v>
      </c>
      <c r="C256" s="379">
        <v>814</v>
      </c>
      <c r="D256" s="380">
        <v>8</v>
      </c>
      <c r="E256" s="379">
        <v>14</v>
      </c>
      <c r="F256" s="379" t="s">
        <v>67</v>
      </c>
      <c r="G256" s="335">
        <v>6</v>
      </c>
      <c r="H256" s="335">
        <v>1</v>
      </c>
      <c r="I256" s="335">
        <v>41</v>
      </c>
      <c r="J256" s="382">
        <f>SUM(G256*400+H256*100+I256)</f>
        <v>2541</v>
      </c>
      <c r="L256" s="382">
        <v>2541</v>
      </c>
      <c r="X256" s="379">
        <v>140</v>
      </c>
      <c r="Y256" s="239" t="s">
        <v>63</v>
      </c>
      <c r="Z256" s="239" t="s">
        <v>360</v>
      </c>
      <c r="AA256" s="239" t="s">
        <v>361</v>
      </c>
    </row>
    <row r="257" spans="1:27" ht="19.8" customHeight="1">
      <c r="A257" s="379">
        <v>141</v>
      </c>
      <c r="B257" s="379" t="s">
        <v>66</v>
      </c>
      <c r="C257" s="379">
        <v>4529</v>
      </c>
      <c r="D257" s="380">
        <v>9</v>
      </c>
      <c r="E257" s="379">
        <v>51</v>
      </c>
      <c r="F257" s="379" t="s">
        <v>67</v>
      </c>
      <c r="G257" s="335">
        <v>6</v>
      </c>
      <c r="H257" s="335">
        <v>0</v>
      </c>
      <c r="I257" s="335">
        <v>0</v>
      </c>
      <c r="J257" s="382">
        <v>2400</v>
      </c>
      <c r="L257" s="382">
        <v>2400</v>
      </c>
      <c r="X257" s="379">
        <v>141</v>
      </c>
      <c r="Y257" s="239" t="s">
        <v>63</v>
      </c>
      <c r="Z257" s="239" t="s">
        <v>362</v>
      </c>
      <c r="AA257" s="239" t="s">
        <v>363</v>
      </c>
    </row>
    <row r="258" spans="1:27" ht="19.8" customHeight="1">
      <c r="B258" s="379" t="s">
        <v>66</v>
      </c>
      <c r="C258" s="379">
        <v>851</v>
      </c>
      <c r="D258" s="380">
        <v>30</v>
      </c>
      <c r="E258" s="379">
        <v>29</v>
      </c>
      <c r="G258" s="335">
        <v>4</v>
      </c>
      <c r="H258" s="335">
        <v>0</v>
      </c>
      <c r="I258" s="335">
        <v>0</v>
      </c>
      <c r="J258" s="382">
        <v>1600</v>
      </c>
      <c r="L258" s="382">
        <v>1600</v>
      </c>
      <c r="AA258" s="239" t="s">
        <v>364</v>
      </c>
    </row>
    <row r="259" spans="1:27" ht="19.8" customHeight="1">
      <c r="A259" s="379">
        <v>142</v>
      </c>
      <c r="B259" s="379" t="s">
        <v>66</v>
      </c>
      <c r="C259" s="379">
        <v>851</v>
      </c>
      <c r="D259" s="380">
        <v>9</v>
      </c>
      <c r="E259" s="379">
        <v>51</v>
      </c>
      <c r="F259" s="379" t="s">
        <v>67</v>
      </c>
      <c r="G259" s="335">
        <v>5</v>
      </c>
      <c r="H259" s="335">
        <v>0</v>
      </c>
      <c r="I259" s="335">
        <v>0</v>
      </c>
      <c r="J259" s="382">
        <v>2000</v>
      </c>
      <c r="L259" s="382">
        <v>2000</v>
      </c>
      <c r="X259" s="379">
        <v>142</v>
      </c>
      <c r="Y259" s="239" t="s">
        <v>63</v>
      </c>
      <c r="Z259" s="239" t="s">
        <v>365</v>
      </c>
      <c r="AA259" s="239" t="s">
        <v>366</v>
      </c>
    </row>
    <row r="260" spans="1:27" ht="19.8" customHeight="1">
      <c r="A260" s="379">
        <v>143</v>
      </c>
      <c r="B260" s="379" t="s">
        <v>66</v>
      </c>
      <c r="C260" s="379">
        <v>851</v>
      </c>
      <c r="D260" s="380">
        <v>9</v>
      </c>
      <c r="E260" s="379">
        <v>51</v>
      </c>
      <c r="F260" s="379" t="s">
        <v>67</v>
      </c>
      <c r="G260" s="335">
        <v>6</v>
      </c>
      <c r="H260" s="335">
        <v>0</v>
      </c>
      <c r="I260" s="335">
        <v>0</v>
      </c>
      <c r="J260" s="382">
        <v>2400</v>
      </c>
      <c r="L260" s="382">
        <v>2400</v>
      </c>
      <c r="X260" s="379">
        <v>143</v>
      </c>
      <c r="Y260" s="239" t="s">
        <v>63</v>
      </c>
      <c r="Z260" s="239" t="s">
        <v>367</v>
      </c>
      <c r="AA260" s="239" t="s">
        <v>177</v>
      </c>
    </row>
    <row r="261" spans="1:27" ht="19.8" customHeight="1">
      <c r="B261" s="379" t="s">
        <v>66</v>
      </c>
      <c r="C261" s="379">
        <v>4529</v>
      </c>
      <c r="D261" s="380">
        <v>30</v>
      </c>
      <c r="E261" s="379">
        <v>29</v>
      </c>
      <c r="G261" s="335">
        <v>4</v>
      </c>
      <c r="H261" s="335">
        <v>0</v>
      </c>
      <c r="I261" s="335">
        <v>0</v>
      </c>
      <c r="J261" s="382">
        <v>1600</v>
      </c>
      <c r="L261" s="382">
        <v>1600</v>
      </c>
    </row>
    <row r="262" spans="1:27" ht="19.8" customHeight="1">
      <c r="A262" s="379">
        <v>144</v>
      </c>
      <c r="B262" s="379" t="s">
        <v>66</v>
      </c>
      <c r="C262" s="379">
        <v>851</v>
      </c>
      <c r="D262" s="380">
        <v>9</v>
      </c>
      <c r="E262" s="379">
        <v>51</v>
      </c>
      <c r="F262" s="379" t="s">
        <v>67</v>
      </c>
      <c r="G262" s="335">
        <v>7</v>
      </c>
      <c r="H262" s="335">
        <v>1</v>
      </c>
      <c r="I262" s="335">
        <v>24</v>
      </c>
      <c r="J262" s="382">
        <f>SUM(G262*400+H262*100+I262)</f>
        <v>2924</v>
      </c>
      <c r="L262" s="382">
        <v>2924</v>
      </c>
      <c r="X262" s="379">
        <v>144</v>
      </c>
      <c r="Y262" s="239" t="s">
        <v>63</v>
      </c>
      <c r="Z262" s="239" t="s">
        <v>368</v>
      </c>
      <c r="AA262" s="239" t="s">
        <v>177</v>
      </c>
    </row>
    <row r="263" spans="1:27" ht="19.8" customHeight="1">
      <c r="B263" s="379" t="s">
        <v>66</v>
      </c>
      <c r="C263" s="379">
        <v>4529</v>
      </c>
      <c r="D263" s="380">
        <v>30</v>
      </c>
      <c r="E263" s="379">
        <v>29</v>
      </c>
      <c r="G263" s="335">
        <v>4</v>
      </c>
      <c r="H263" s="335">
        <v>0</v>
      </c>
      <c r="I263" s="335">
        <v>0</v>
      </c>
      <c r="J263" s="382">
        <v>1600</v>
      </c>
      <c r="L263" s="382">
        <v>1600</v>
      </c>
    </row>
    <row r="264" spans="1:27" ht="19.8" customHeight="1">
      <c r="A264" s="379">
        <v>145</v>
      </c>
      <c r="B264" s="379" t="s">
        <v>66</v>
      </c>
      <c r="C264" s="379">
        <v>6137</v>
      </c>
      <c r="D264" s="380">
        <v>37</v>
      </c>
      <c r="E264" s="379">
        <v>37</v>
      </c>
      <c r="F264" s="379" t="s">
        <v>67</v>
      </c>
      <c r="G264" s="335">
        <v>10</v>
      </c>
      <c r="H264" s="335">
        <v>0</v>
      </c>
      <c r="I264" s="335">
        <v>49</v>
      </c>
      <c r="J264" s="382">
        <v>4049</v>
      </c>
      <c r="L264" s="382">
        <v>4049</v>
      </c>
      <c r="X264" s="379">
        <v>145</v>
      </c>
      <c r="Y264" s="239" t="s">
        <v>70</v>
      </c>
      <c r="Z264" s="239" t="s">
        <v>369</v>
      </c>
      <c r="AA264" s="239" t="s">
        <v>370</v>
      </c>
    </row>
    <row r="265" spans="1:27" ht="19.8" customHeight="1">
      <c r="B265" s="379" t="s">
        <v>371</v>
      </c>
      <c r="C265" s="379">
        <v>78570</v>
      </c>
      <c r="D265" s="380">
        <v>43</v>
      </c>
      <c r="E265" s="379">
        <v>1139</v>
      </c>
      <c r="G265" s="335">
        <v>6</v>
      </c>
      <c r="H265" s="335">
        <v>3</v>
      </c>
      <c r="I265" s="335">
        <v>99</v>
      </c>
      <c r="J265" s="382">
        <v>2799</v>
      </c>
      <c r="L265" s="382">
        <v>2799</v>
      </c>
    </row>
    <row r="266" spans="1:27" ht="19.8" customHeight="1">
      <c r="A266" s="379">
        <v>146</v>
      </c>
      <c r="B266" s="379" t="s">
        <v>103</v>
      </c>
      <c r="C266" s="379">
        <v>700</v>
      </c>
      <c r="D266" s="380">
        <v>308</v>
      </c>
      <c r="E266" s="379">
        <v>50</v>
      </c>
      <c r="F266" s="379" t="s">
        <v>67</v>
      </c>
      <c r="G266" s="335">
        <v>15</v>
      </c>
      <c r="H266" s="335">
        <v>3</v>
      </c>
      <c r="I266" s="335">
        <v>16</v>
      </c>
      <c r="J266" s="382">
        <f>SUM(G266*400+H266*100+I266)</f>
        <v>6316</v>
      </c>
      <c r="L266" s="382">
        <v>6318</v>
      </c>
      <c r="X266" s="379">
        <v>146</v>
      </c>
      <c r="Y266" s="239" t="s">
        <v>70</v>
      </c>
      <c r="Z266" s="239" t="s">
        <v>372</v>
      </c>
      <c r="AA266" s="239" t="s">
        <v>373</v>
      </c>
    </row>
    <row r="267" spans="1:27" ht="19.8" customHeight="1">
      <c r="A267" s="378">
        <v>147</v>
      </c>
      <c r="B267" s="379" t="s">
        <v>66</v>
      </c>
      <c r="C267" s="378">
        <v>1577</v>
      </c>
      <c r="D267" s="380">
        <v>26</v>
      </c>
      <c r="E267" s="379">
        <v>77</v>
      </c>
      <c r="F267" s="379" t="s">
        <v>67</v>
      </c>
      <c r="G267" s="335">
        <v>5</v>
      </c>
      <c r="H267" s="335">
        <v>0</v>
      </c>
      <c r="I267" s="335">
        <v>0</v>
      </c>
      <c r="J267" s="382">
        <v>2000</v>
      </c>
      <c r="L267" s="382">
        <v>2000</v>
      </c>
      <c r="X267" s="378">
        <v>147</v>
      </c>
      <c r="Y267" s="248" t="s">
        <v>70</v>
      </c>
      <c r="Z267" s="248" t="s">
        <v>374</v>
      </c>
      <c r="AA267" s="239" t="s">
        <v>127</v>
      </c>
    </row>
    <row r="268" spans="1:27" ht="19.8" customHeight="1">
      <c r="A268" s="379">
        <v>148</v>
      </c>
      <c r="B268" s="379" t="s">
        <v>66</v>
      </c>
      <c r="C268" s="379">
        <v>1581</v>
      </c>
      <c r="D268" s="380">
        <v>38</v>
      </c>
      <c r="E268" s="379">
        <v>81</v>
      </c>
      <c r="F268" s="379" t="s">
        <v>67</v>
      </c>
      <c r="G268" s="335">
        <v>11</v>
      </c>
      <c r="H268" s="335">
        <v>0</v>
      </c>
      <c r="I268" s="335">
        <v>39</v>
      </c>
      <c r="J268" s="382">
        <v>4439</v>
      </c>
      <c r="L268" s="382">
        <v>4439</v>
      </c>
      <c r="X268" s="379">
        <v>148</v>
      </c>
      <c r="Y268" s="239" t="s">
        <v>91</v>
      </c>
      <c r="Z268" s="239" t="s">
        <v>375</v>
      </c>
      <c r="AA268" s="239" t="s">
        <v>65</v>
      </c>
    </row>
    <row r="269" spans="1:27" ht="19.8" customHeight="1">
      <c r="A269" s="379">
        <v>149</v>
      </c>
      <c r="B269" s="379" t="s">
        <v>66</v>
      </c>
      <c r="C269" s="379">
        <v>8450</v>
      </c>
      <c r="D269" s="380">
        <v>169</v>
      </c>
      <c r="E269" s="379">
        <v>50</v>
      </c>
      <c r="F269" s="379" t="s">
        <v>67</v>
      </c>
      <c r="G269" s="335">
        <v>8</v>
      </c>
      <c r="H269" s="335">
        <v>3</v>
      </c>
      <c r="I269" s="335">
        <v>0</v>
      </c>
      <c r="J269" s="382">
        <v>3500</v>
      </c>
      <c r="L269" s="382">
        <v>3500</v>
      </c>
      <c r="X269" s="379">
        <v>149</v>
      </c>
      <c r="Y269" s="239" t="s">
        <v>63</v>
      </c>
      <c r="Z269" s="239" t="s">
        <v>376</v>
      </c>
      <c r="AA269" s="239" t="s">
        <v>377</v>
      </c>
    </row>
    <row r="270" spans="1:27" ht="19.8" customHeight="1">
      <c r="G270" s="335">
        <v>20</v>
      </c>
      <c r="H270" s="335">
        <v>1</v>
      </c>
      <c r="I270" s="335">
        <v>44</v>
      </c>
      <c r="J270" s="382">
        <v>8144</v>
      </c>
      <c r="AA270" s="239" t="s">
        <v>378</v>
      </c>
    </row>
    <row r="271" spans="1:27" ht="19.8" customHeight="1">
      <c r="A271" s="379">
        <v>150</v>
      </c>
      <c r="B271" s="379" t="s">
        <v>66</v>
      </c>
      <c r="C271" s="379">
        <v>6934</v>
      </c>
      <c r="D271" s="380">
        <v>145</v>
      </c>
      <c r="E271" s="379">
        <v>34</v>
      </c>
      <c r="F271" s="379" t="s">
        <v>67</v>
      </c>
      <c r="G271" s="335">
        <v>4</v>
      </c>
      <c r="H271" s="335">
        <v>1</v>
      </c>
      <c r="I271" s="335">
        <v>75</v>
      </c>
      <c r="J271" s="382">
        <f>SUM(G271*400+H271*100+I271)</f>
        <v>1775</v>
      </c>
      <c r="L271" s="382">
        <v>1775</v>
      </c>
      <c r="X271" s="379">
        <v>150</v>
      </c>
      <c r="Y271" s="239" t="s">
        <v>70</v>
      </c>
      <c r="Z271" s="239" t="s">
        <v>379</v>
      </c>
      <c r="AA271" s="239" t="s">
        <v>380</v>
      </c>
    </row>
    <row r="273" spans="1:27" ht="19.8" customHeight="1">
      <c r="A273" s="379">
        <v>151</v>
      </c>
      <c r="B273" s="379" t="s">
        <v>66</v>
      </c>
      <c r="C273" s="379">
        <v>813</v>
      </c>
      <c r="D273" s="380">
        <v>7</v>
      </c>
      <c r="E273" s="379">
        <v>13</v>
      </c>
      <c r="F273" s="379" t="s">
        <v>67</v>
      </c>
      <c r="G273" s="335">
        <v>7</v>
      </c>
      <c r="H273" s="335">
        <v>2</v>
      </c>
      <c r="I273" s="335">
        <v>77</v>
      </c>
      <c r="J273" s="382">
        <f>SUM(G273*400+H273*100+I273)</f>
        <v>3077</v>
      </c>
      <c r="L273" s="382">
        <v>3077</v>
      </c>
      <c r="X273" s="379">
        <v>151</v>
      </c>
      <c r="Y273" s="239" t="s">
        <v>63</v>
      </c>
      <c r="Z273" s="239" t="s">
        <v>381</v>
      </c>
      <c r="AA273" s="239" t="s">
        <v>359</v>
      </c>
    </row>
    <row r="274" spans="1:27" ht="19.8" customHeight="1">
      <c r="A274" s="378">
        <v>152</v>
      </c>
      <c r="B274" s="379" t="s">
        <v>66</v>
      </c>
      <c r="C274" s="378">
        <v>6189</v>
      </c>
      <c r="D274" s="380">
        <v>26</v>
      </c>
      <c r="E274" s="379">
        <v>85</v>
      </c>
      <c r="F274" s="379" t="s">
        <v>67</v>
      </c>
      <c r="G274" s="335">
        <v>19</v>
      </c>
      <c r="H274" s="335">
        <v>2</v>
      </c>
      <c r="I274" s="335">
        <v>43</v>
      </c>
      <c r="J274" s="382">
        <f>SUM(G274*400+H274*100+I274)</f>
        <v>7843</v>
      </c>
      <c r="L274" s="382">
        <v>7843</v>
      </c>
      <c r="X274" s="378">
        <v>152</v>
      </c>
      <c r="Y274" s="239" t="s">
        <v>63</v>
      </c>
      <c r="Z274" s="239" t="s">
        <v>382</v>
      </c>
      <c r="AA274" s="239" t="s">
        <v>383</v>
      </c>
    </row>
    <row r="275" spans="1:27" ht="19.8" customHeight="1">
      <c r="B275" s="379" t="s">
        <v>121</v>
      </c>
      <c r="M275" s="355">
        <v>7</v>
      </c>
      <c r="T275" s="278">
        <v>20</v>
      </c>
      <c r="V275" s="278">
        <v>12</v>
      </c>
      <c r="AA275" s="386" t="s">
        <v>107</v>
      </c>
    </row>
    <row r="276" spans="1:27" ht="19.8" customHeight="1">
      <c r="A276" s="379">
        <v>153</v>
      </c>
      <c r="B276" s="379" t="s">
        <v>66</v>
      </c>
      <c r="C276" s="379">
        <v>8353</v>
      </c>
      <c r="D276" s="380">
        <v>178</v>
      </c>
      <c r="E276" s="379">
        <v>53</v>
      </c>
      <c r="F276" s="379" t="s">
        <v>67</v>
      </c>
      <c r="G276" s="335">
        <v>8</v>
      </c>
      <c r="H276" s="335">
        <v>2</v>
      </c>
      <c r="I276" s="335">
        <v>63</v>
      </c>
      <c r="J276" s="382">
        <f>SUM(G276*400+H276*100+I276)</f>
        <v>3463</v>
      </c>
      <c r="L276" s="382">
        <v>3463</v>
      </c>
      <c r="X276" s="379">
        <v>153</v>
      </c>
      <c r="AA276" s="239" t="s">
        <v>384</v>
      </c>
    </row>
    <row r="277" spans="1:27" ht="19.8" customHeight="1">
      <c r="A277" s="379">
        <v>154</v>
      </c>
      <c r="B277" s="379" t="s">
        <v>66</v>
      </c>
      <c r="C277" s="379">
        <v>2502</v>
      </c>
      <c r="D277" s="380">
        <v>90</v>
      </c>
      <c r="E277" s="379">
        <v>2</v>
      </c>
      <c r="F277" s="379" t="s">
        <v>67</v>
      </c>
      <c r="G277" s="335">
        <v>5</v>
      </c>
      <c r="H277" s="335">
        <v>0</v>
      </c>
      <c r="I277" s="335">
        <v>0</v>
      </c>
      <c r="J277" s="382">
        <v>2000</v>
      </c>
      <c r="L277" s="382">
        <v>2000</v>
      </c>
      <c r="X277" s="379">
        <v>154</v>
      </c>
      <c r="Y277" s="239" t="s">
        <v>70</v>
      </c>
      <c r="Z277" s="239" t="s">
        <v>385</v>
      </c>
      <c r="AA277" s="239" t="s">
        <v>386</v>
      </c>
    </row>
    <row r="278" spans="1:27" ht="7.8" customHeight="1"/>
    <row r="279" spans="1:27" ht="19.8" customHeight="1">
      <c r="A279" s="379">
        <v>155</v>
      </c>
      <c r="B279" s="379" t="s">
        <v>66</v>
      </c>
      <c r="C279" s="379">
        <v>2502</v>
      </c>
      <c r="D279" s="380">
        <v>60</v>
      </c>
      <c r="E279" s="379">
        <v>2</v>
      </c>
      <c r="F279" s="379" t="s">
        <v>67</v>
      </c>
      <c r="G279" s="335">
        <v>7</v>
      </c>
      <c r="H279" s="335">
        <v>0</v>
      </c>
      <c r="I279" s="335">
        <v>0</v>
      </c>
      <c r="J279" s="382">
        <v>2800</v>
      </c>
      <c r="L279" s="382">
        <v>2800</v>
      </c>
      <c r="X279" s="379">
        <v>155</v>
      </c>
      <c r="Y279" s="239" t="s">
        <v>70</v>
      </c>
      <c r="Z279" s="239" t="s">
        <v>387</v>
      </c>
      <c r="AA279" s="239" t="s">
        <v>388</v>
      </c>
    </row>
    <row r="280" spans="1:27" ht="19.8" customHeight="1">
      <c r="A280" s="379">
        <v>156</v>
      </c>
      <c r="B280" s="379" t="s">
        <v>66</v>
      </c>
      <c r="C280" s="379">
        <v>2138</v>
      </c>
      <c r="D280" s="380">
        <v>5</v>
      </c>
      <c r="E280" s="379">
        <v>38</v>
      </c>
      <c r="F280" s="379" t="s">
        <v>67</v>
      </c>
      <c r="G280" s="335">
        <v>17</v>
      </c>
      <c r="H280" s="335">
        <v>2</v>
      </c>
      <c r="I280" s="335">
        <v>13</v>
      </c>
      <c r="J280" s="382">
        <f>SUM(G280*400+H280*100+I280)</f>
        <v>7013</v>
      </c>
      <c r="L280" s="382">
        <v>7013</v>
      </c>
      <c r="X280" s="379">
        <v>156</v>
      </c>
      <c r="Y280" s="239" t="s">
        <v>63</v>
      </c>
      <c r="Z280" s="239" t="s">
        <v>389</v>
      </c>
      <c r="AA280" s="239" t="s">
        <v>390</v>
      </c>
    </row>
    <row r="281" spans="1:27" ht="19.8" customHeight="1">
      <c r="Y281" s="239" t="s">
        <v>70</v>
      </c>
      <c r="Z281" s="239" t="s">
        <v>391</v>
      </c>
    </row>
    <row r="282" spans="1:27" ht="19.8" customHeight="1">
      <c r="A282" s="379">
        <v>157</v>
      </c>
      <c r="B282" s="379" t="s">
        <v>103</v>
      </c>
      <c r="C282" s="379">
        <v>846</v>
      </c>
      <c r="D282" s="380">
        <v>390</v>
      </c>
      <c r="E282" s="379">
        <v>49</v>
      </c>
      <c r="F282" s="379" t="s">
        <v>67</v>
      </c>
      <c r="G282" s="335">
        <v>6</v>
      </c>
      <c r="H282" s="335">
        <v>0</v>
      </c>
      <c r="I282" s="335">
        <v>17</v>
      </c>
      <c r="J282" s="382">
        <v>2417</v>
      </c>
      <c r="L282" s="382">
        <v>2417</v>
      </c>
      <c r="X282" s="379">
        <v>157</v>
      </c>
      <c r="Y282" s="239" t="s">
        <v>63</v>
      </c>
      <c r="Z282" s="239" t="s">
        <v>392</v>
      </c>
      <c r="AA282" s="239" t="s">
        <v>393</v>
      </c>
    </row>
    <row r="284" spans="1:27" ht="19.8" customHeight="1">
      <c r="A284" s="378">
        <v>158</v>
      </c>
      <c r="B284" s="379" t="s">
        <v>112</v>
      </c>
      <c r="C284" s="378" t="s">
        <v>84</v>
      </c>
      <c r="D284" s="380">
        <v>121</v>
      </c>
      <c r="E284" s="379" t="s">
        <v>84</v>
      </c>
      <c r="F284" s="379" t="s">
        <v>67</v>
      </c>
      <c r="G284" s="335">
        <v>21</v>
      </c>
      <c r="H284" s="335">
        <v>0</v>
      </c>
      <c r="I284" s="335">
        <v>0</v>
      </c>
      <c r="J284" s="382">
        <v>8400</v>
      </c>
      <c r="L284" s="382">
        <v>8400</v>
      </c>
      <c r="X284" s="378">
        <v>158</v>
      </c>
      <c r="Y284" s="248" t="s">
        <v>63</v>
      </c>
      <c r="Z284" s="248" t="s">
        <v>394</v>
      </c>
      <c r="AA284" s="239" t="s">
        <v>251</v>
      </c>
    </row>
    <row r="285" spans="1:27" ht="19.8" customHeight="1">
      <c r="A285" s="379">
        <v>159</v>
      </c>
      <c r="B285" s="379" t="s">
        <v>66</v>
      </c>
      <c r="C285" s="379">
        <v>4748</v>
      </c>
      <c r="D285" s="380">
        <v>118</v>
      </c>
      <c r="E285" s="379">
        <v>48</v>
      </c>
      <c r="F285" s="379" t="s">
        <v>67</v>
      </c>
      <c r="G285" s="335">
        <v>4</v>
      </c>
      <c r="H285" s="335">
        <v>3</v>
      </c>
      <c r="I285" s="335">
        <v>33</v>
      </c>
      <c r="J285" s="382">
        <f t="shared" ref="J285:J290" si="0">SUM(G285*400+H285*100+I285)</f>
        <v>1933</v>
      </c>
      <c r="L285" s="382">
        <v>1933</v>
      </c>
      <c r="X285" s="379">
        <v>159</v>
      </c>
      <c r="Y285" s="239" t="s">
        <v>63</v>
      </c>
      <c r="Z285" s="239" t="s">
        <v>395</v>
      </c>
      <c r="AA285" s="239" t="s">
        <v>396</v>
      </c>
    </row>
    <row r="286" spans="1:27" ht="19.8" customHeight="1">
      <c r="B286" s="379" t="s">
        <v>66</v>
      </c>
      <c r="C286" s="379">
        <v>6193</v>
      </c>
      <c r="D286" s="380">
        <v>109</v>
      </c>
      <c r="E286" s="379">
        <v>93</v>
      </c>
      <c r="G286" s="335">
        <v>10</v>
      </c>
      <c r="H286" s="335">
        <v>1</v>
      </c>
      <c r="I286" s="335">
        <v>11</v>
      </c>
      <c r="J286" s="382">
        <f t="shared" si="0"/>
        <v>4111</v>
      </c>
      <c r="L286" s="382">
        <v>4111</v>
      </c>
    </row>
    <row r="287" spans="1:27" ht="19.8" customHeight="1">
      <c r="B287" s="379" t="s">
        <v>66</v>
      </c>
      <c r="C287" s="379">
        <v>1413</v>
      </c>
      <c r="D287" s="380">
        <v>67</v>
      </c>
      <c r="E287" s="379">
        <v>13</v>
      </c>
      <c r="G287" s="335">
        <v>11</v>
      </c>
      <c r="H287" s="335">
        <v>2</v>
      </c>
      <c r="I287" s="335">
        <v>26</v>
      </c>
      <c r="J287" s="382">
        <f t="shared" si="0"/>
        <v>4626</v>
      </c>
      <c r="L287" s="382">
        <v>4626</v>
      </c>
    </row>
    <row r="288" spans="1:27" ht="19.8" customHeight="1">
      <c r="B288" s="379" t="s">
        <v>66</v>
      </c>
      <c r="C288" s="379">
        <v>1416</v>
      </c>
      <c r="D288" s="380">
        <v>63</v>
      </c>
      <c r="E288" s="379">
        <v>16</v>
      </c>
      <c r="G288" s="335">
        <v>11</v>
      </c>
      <c r="H288" s="335">
        <v>2</v>
      </c>
      <c r="I288" s="335">
        <v>56</v>
      </c>
      <c r="J288" s="382">
        <f t="shared" si="0"/>
        <v>4656</v>
      </c>
      <c r="L288" s="382">
        <v>4656</v>
      </c>
    </row>
    <row r="289" spans="1:27" ht="19.2" customHeight="1">
      <c r="A289" s="379">
        <v>160</v>
      </c>
      <c r="B289" s="379" t="s">
        <v>66</v>
      </c>
      <c r="C289" s="379">
        <v>5438</v>
      </c>
      <c r="D289" s="380">
        <v>36</v>
      </c>
      <c r="E289" s="379">
        <v>38</v>
      </c>
      <c r="F289" s="379" t="s">
        <v>67</v>
      </c>
      <c r="G289" s="335">
        <v>14</v>
      </c>
      <c r="H289" s="335">
        <v>2</v>
      </c>
      <c r="I289" s="383" t="s">
        <v>219</v>
      </c>
      <c r="J289" s="382">
        <f>SUM(G289*400+H289*100+I289)</f>
        <v>5809</v>
      </c>
      <c r="L289" s="382">
        <v>5809</v>
      </c>
      <c r="X289" s="379">
        <v>160</v>
      </c>
      <c r="Y289" s="239" t="s">
        <v>63</v>
      </c>
      <c r="Z289" s="239" t="s">
        <v>397</v>
      </c>
      <c r="AA289" s="239" t="s">
        <v>398</v>
      </c>
    </row>
    <row r="290" spans="1:27" ht="19.2" customHeight="1">
      <c r="B290" s="379" t="s">
        <v>66</v>
      </c>
      <c r="C290" s="379">
        <v>4530</v>
      </c>
      <c r="D290" s="380">
        <v>54</v>
      </c>
      <c r="E290" s="379">
        <v>30</v>
      </c>
      <c r="G290" s="335">
        <v>17</v>
      </c>
      <c r="H290" s="335">
        <v>3</v>
      </c>
      <c r="I290" s="335">
        <v>74</v>
      </c>
      <c r="J290" s="382">
        <f t="shared" si="0"/>
        <v>7174</v>
      </c>
      <c r="L290" s="382">
        <v>7174</v>
      </c>
    </row>
    <row r="291" spans="1:27" ht="19.2" customHeight="1">
      <c r="A291" s="379">
        <v>161</v>
      </c>
      <c r="B291" s="379" t="s">
        <v>66</v>
      </c>
      <c r="C291" s="379">
        <v>7164</v>
      </c>
      <c r="D291" s="380">
        <v>148</v>
      </c>
      <c r="E291" s="379">
        <v>64</v>
      </c>
      <c r="F291" s="379" t="s">
        <v>67</v>
      </c>
      <c r="G291" s="335">
        <v>5</v>
      </c>
      <c r="H291" s="335">
        <v>0</v>
      </c>
      <c r="I291" s="335">
        <v>64</v>
      </c>
      <c r="J291" s="382">
        <v>2064</v>
      </c>
      <c r="L291" s="382">
        <v>2064</v>
      </c>
      <c r="X291" s="379">
        <v>161</v>
      </c>
      <c r="Y291" s="239" t="s">
        <v>63</v>
      </c>
      <c r="Z291" s="239" t="s">
        <v>399</v>
      </c>
      <c r="AA291" s="239" t="s">
        <v>400</v>
      </c>
    </row>
    <row r="292" spans="1:27" ht="19.2" customHeight="1">
      <c r="AA292" s="239" t="s">
        <v>260</v>
      </c>
    </row>
    <row r="293" spans="1:27" ht="19.2" customHeight="1">
      <c r="A293" s="379">
        <v>162</v>
      </c>
      <c r="B293" s="379" t="s">
        <v>66</v>
      </c>
      <c r="C293" s="379">
        <v>7163</v>
      </c>
      <c r="D293" s="380">
        <v>56</v>
      </c>
      <c r="E293" s="379">
        <v>63</v>
      </c>
      <c r="F293" s="379" t="s">
        <v>67</v>
      </c>
      <c r="G293" s="335">
        <v>5</v>
      </c>
      <c r="H293" s="335">
        <v>0</v>
      </c>
      <c r="I293" s="335">
        <v>64</v>
      </c>
      <c r="J293" s="382">
        <v>2064</v>
      </c>
      <c r="L293" s="382">
        <v>2064</v>
      </c>
      <c r="X293" s="379">
        <v>162</v>
      </c>
      <c r="Y293" s="239" t="s">
        <v>63</v>
      </c>
      <c r="Z293" s="239" t="s">
        <v>401</v>
      </c>
      <c r="AA293" s="239" t="s">
        <v>402</v>
      </c>
    </row>
    <row r="294" spans="1:27" ht="19.2" customHeight="1">
      <c r="AA294" s="239" t="s">
        <v>260</v>
      </c>
    </row>
    <row r="295" spans="1:27" ht="19.2" customHeight="1">
      <c r="A295" s="379">
        <v>163</v>
      </c>
      <c r="B295" s="379" t="s">
        <v>66</v>
      </c>
      <c r="C295" s="379">
        <v>7553</v>
      </c>
      <c r="D295" s="380">
        <v>23</v>
      </c>
      <c r="E295" s="379">
        <v>53</v>
      </c>
      <c r="F295" s="379" t="s">
        <v>67</v>
      </c>
      <c r="G295" s="335">
        <v>11</v>
      </c>
      <c r="H295" s="335">
        <v>1</v>
      </c>
      <c r="I295" s="335">
        <v>15</v>
      </c>
      <c r="J295" s="382">
        <f>SUM(G295*400+H295*100+I295)</f>
        <v>4515</v>
      </c>
      <c r="L295" s="382">
        <v>4515</v>
      </c>
      <c r="X295" s="379">
        <v>163</v>
      </c>
      <c r="Y295" s="239" t="s">
        <v>70</v>
      </c>
      <c r="Z295" s="239" t="s">
        <v>403</v>
      </c>
      <c r="AA295" s="239" t="s">
        <v>404</v>
      </c>
    </row>
    <row r="296" spans="1:27" ht="19.2" customHeight="1">
      <c r="A296" s="379">
        <v>164</v>
      </c>
      <c r="B296" s="379" t="s">
        <v>66</v>
      </c>
      <c r="C296" s="379">
        <v>7932</v>
      </c>
      <c r="D296" s="380">
        <v>161</v>
      </c>
      <c r="E296" s="379">
        <v>32</v>
      </c>
      <c r="F296" s="379" t="s">
        <v>67</v>
      </c>
      <c r="G296" s="335">
        <v>7</v>
      </c>
      <c r="H296" s="335">
        <v>0</v>
      </c>
      <c r="I296" s="335">
        <v>4</v>
      </c>
      <c r="J296" s="382">
        <v>2804</v>
      </c>
      <c r="L296" s="382">
        <v>2804</v>
      </c>
      <c r="X296" s="379">
        <v>164</v>
      </c>
      <c r="Y296" s="239" t="s">
        <v>91</v>
      </c>
      <c r="Z296" s="401" t="s">
        <v>405</v>
      </c>
      <c r="AA296" s="239" t="s">
        <v>406</v>
      </c>
    </row>
    <row r="297" spans="1:27" ht="19.2" customHeight="1">
      <c r="A297" s="379">
        <v>165</v>
      </c>
      <c r="B297" s="379" t="s">
        <v>371</v>
      </c>
      <c r="C297" s="379">
        <v>49248</v>
      </c>
      <c r="D297" s="380">
        <v>4</v>
      </c>
      <c r="E297" s="379">
        <v>179</v>
      </c>
      <c r="F297" s="379" t="s">
        <v>67</v>
      </c>
      <c r="G297" s="335">
        <v>0</v>
      </c>
      <c r="H297" s="335">
        <v>3</v>
      </c>
      <c r="I297" s="335">
        <v>96</v>
      </c>
      <c r="J297" s="382">
        <v>396</v>
      </c>
      <c r="K297" s="355">
        <v>388</v>
      </c>
      <c r="Q297" s="278">
        <v>132</v>
      </c>
      <c r="S297" s="278">
        <v>102</v>
      </c>
      <c r="V297" s="278">
        <v>22</v>
      </c>
      <c r="X297" s="379">
        <v>165</v>
      </c>
      <c r="Y297" s="239" t="s">
        <v>86</v>
      </c>
      <c r="Z297" s="401" t="s">
        <v>407</v>
      </c>
      <c r="AA297" s="239" t="s">
        <v>408</v>
      </c>
    </row>
    <row r="298" spans="1:27" ht="18" customHeight="1">
      <c r="A298" s="379">
        <v>166</v>
      </c>
      <c r="B298" s="379" t="s">
        <v>106</v>
      </c>
      <c r="C298" s="379" t="s">
        <v>84</v>
      </c>
      <c r="D298" s="380" t="s">
        <v>84</v>
      </c>
      <c r="E298" s="379" t="s">
        <v>84</v>
      </c>
      <c r="F298" s="379" t="s">
        <v>67</v>
      </c>
      <c r="G298" s="335">
        <v>0</v>
      </c>
      <c r="H298" s="335">
        <v>1</v>
      </c>
      <c r="I298" s="335">
        <v>95</v>
      </c>
      <c r="J298" s="382">
        <v>195</v>
      </c>
      <c r="K298" s="355">
        <v>188</v>
      </c>
      <c r="Q298" s="278">
        <v>171</v>
      </c>
      <c r="S298" s="278">
        <v>150</v>
      </c>
      <c r="V298" s="278">
        <v>44</v>
      </c>
      <c r="X298" s="379">
        <v>166</v>
      </c>
      <c r="Y298" s="239" t="s">
        <v>70</v>
      </c>
      <c r="Z298" s="401" t="s">
        <v>409</v>
      </c>
      <c r="AA298" s="239" t="s">
        <v>410</v>
      </c>
    </row>
    <row r="299" spans="1:27" ht="18" customHeight="1">
      <c r="M299" s="355">
        <v>7</v>
      </c>
      <c r="Q299" s="278"/>
      <c r="T299" s="278">
        <v>28</v>
      </c>
      <c r="V299" s="278">
        <v>20</v>
      </c>
      <c r="AA299" s="386" t="s">
        <v>107</v>
      </c>
    </row>
    <row r="300" spans="1:27" ht="18" customHeight="1">
      <c r="A300" s="379">
        <v>167</v>
      </c>
      <c r="B300" s="379" t="s">
        <v>371</v>
      </c>
      <c r="C300" s="379">
        <v>79099</v>
      </c>
      <c r="D300" s="380">
        <v>493</v>
      </c>
      <c r="E300" s="379">
        <v>1209</v>
      </c>
      <c r="F300" s="379" t="s">
        <v>67</v>
      </c>
      <c r="G300" s="380">
        <v>0</v>
      </c>
      <c r="H300" s="380">
        <v>0</v>
      </c>
      <c r="I300" s="335">
        <v>32</v>
      </c>
      <c r="J300" s="382">
        <v>32</v>
      </c>
      <c r="K300" s="355">
        <v>21</v>
      </c>
      <c r="Q300" s="278">
        <v>128</v>
      </c>
      <c r="S300" s="278">
        <v>86</v>
      </c>
      <c r="V300" s="278">
        <v>3</v>
      </c>
      <c r="X300" s="379">
        <v>167</v>
      </c>
      <c r="Y300" s="239" t="s">
        <v>411</v>
      </c>
      <c r="AA300" s="239" t="s">
        <v>412</v>
      </c>
    </row>
    <row r="301" spans="1:27" ht="18" customHeight="1">
      <c r="M301" s="355">
        <v>11</v>
      </c>
      <c r="Q301" s="278"/>
      <c r="T301" s="278">
        <v>42</v>
      </c>
      <c r="V301" s="278">
        <v>3</v>
      </c>
      <c r="AA301" s="386" t="s">
        <v>107</v>
      </c>
    </row>
    <row r="302" spans="1:27" ht="18" customHeight="1">
      <c r="A302" s="379">
        <v>168</v>
      </c>
      <c r="B302" s="379" t="s">
        <v>103</v>
      </c>
      <c r="C302" s="379">
        <v>409</v>
      </c>
      <c r="D302" s="380">
        <v>123</v>
      </c>
      <c r="E302" s="379">
        <v>9</v>
      </c>
      <c r="F302" s="379" t="s">
        <v>67</v>
      </c>
      <c r="G302" s="335">
        <v>0</v>
      </c>
      <c r="H302" s="335">
        <v>0</v>
      </c>
      <c r="I302" s="335">
        <v>44</v>
      </c>
      <c r="K302" s="355">
        <v>14</v>
      </c>
      <c r="Q302" s="278">
        <v>144</v>
      </c>
      <c r="S302" s="278">
        <v>54</v>
      </c>
      <c r="V302" s="278">
        <v>7</v>
      </c>
      <c r="X302" s="379">
        <v>168</v>
      </c>
      <c r="Y302" s="239" t="s">
        <v>70</v>
      </c>
      <c r="Z302" s="239" t="s">
        <v>413</v>
      </c>
      <c r="AA302" s="239" t="s">
        <v>414</v>
      </c>
    </row>
    <row r="303" spans="1:27" ht="18" customHeight="1">
      <c r="M303" s="355">
        <v>23</v>
      </c>
      <c r="Q303" s="278"/>
      <c r="T303" s="278">
        <v>90</v>
      </c>
      <c r="V303" s="278">
        <v>7</v>
      </c>
      <c r="AA303" s="386" t="s">
        <v>107</v>
      </c>
    </row>
    <row r="304" spans="1:27" ht="18" customHeight="1">
      <c r="A304" s="379">
        <v>169</v>
      </c>
      <c r="B304" s="379" t="s">
        <v>66</v>
      </c>
      <c r="F304" s="379" t="s">
        <v>67</v>
      </c>
      <c r="G304" s="335">
        <v>0</v>
      </c>
      <c r="H304" s="335">
        <v>0</v>
      </c>
      <c r="I304" s="335">
        <v>92</v>
      </c>
      <c r="J304" s="382">
        <v>20</v>
      </c>
      <c r="K304" s="355">
        <v>15</v>
      </c>
      <c r="Q304" s="278">
        <v>78</v>
      </c>
      <c r="S304" s="278">
        <v>63</v>
      </c>
      <c r="V304" s="278">
        <v>13</v>
      </c>
      <c r="X304" s="379">
        <v>169</v>
      </c>
      <c r="Y304" s="239" t="s">
        <v>91</v>
      </c>
      <c r="Z304" s="239" t="s">
        <v>415</v>
      </c>
      <c r="AA304" s="239" t="s">
        <v>416</v>
      </c>
    </row>
    <row r="305" spans="1:27" ht="18" customHeight="1">
      <c r="L305" s="382">
        <v>4</v>
      </c>
      <c r="Q305" s="278"/>
      <c r="T305" s="278">
        <v>15</v>
      </c>
      <c r="V305" s="278">
        <v>5</v>
      </c>
      <c r="AA305" s="386" t="s">
        <v>107</v>
      </c>
    </row>
    <row r="306" spans="1:27" ht="18" customHeight="1">
      <c r="A306" s="379">
        <v>170</v>
      </c>
      <c r="B306" s="379" t="s">
        <v>103</v>
      </c>
      <c r="C306" s="379">
        <v>376</v>
      </c>
      <c r="D306" s="402">
        <v>114</v>
      </c>
      <c r="E306" s="379">
        <v>26</v>
      </c>
      <c r="F306" s="335" t="s">
        <v>67</v>
      </c>
      <c r="G306" s="335">
        <v>5</v>
      </c>
      <c r="H306" s="335">
        <v>0</v>
      </c>
      <c r="I306" s="335">
        <v>0</v>
      </c>
      <c r="J306" s="382">
        <v>2000</v>
      </c>
      <c r="L306" s="382">
        <v>1649</v>
      </c>
      <c r="N306" s="354"/>
      <c r="O306" s="354"/>
      <c r="P306" s="354"/>
      <c r="Q306" s="278"/>
      <c r="T306" s="358"/>
      <c r="U306" s="358"/>
      <c r="V306" s="358"/>
      <c r="X306" s="379">
        <v>170</v>
      </c>
      <c r="Y306" s="239" t="s">
        <v>417</v>
      </c>
      <c r="AA306" s="239" t="s">
        <v>418</v>
      </c>
    </row>
    <row r="307" spans="1:27" ht="18" customHeight="1">
      <c r="D307" s="402"/>
      <c r="F307" s="335"/>
      <c r="L307" s="403"/>
      <c r="M307" s="382">
        <v>351</v>
      </c>
      <c r="N307" s="354"/>
      <c r="O307" s="354"/>
      <c r="P307" s="354"/>
      <c r="Q307" s="404">
        <v>2088</v>
      </c>
      <c r="S307" s="355"/>
      <c r="T307" s="354">
        <v>252</v>
      </c>
      <c r="U307" s="354"/>
      <c r="V307" s="354">
        <v>15</v>
      </c>
      <c r="W307" s="355"/>
      <c r="Y307" s="239" t="s">
        <v>419</v>
      </c>
    </row>
    <row r="308" spans="1:27" ht="18" customHeight="1">
      <c r="B308" s="379" t="s">
        <v>103</v>
      </c>
      <c r="C308" s="379">
        <v>762</v>
      </c>
      <c r="D308" s="402">
        <v>374</v>
      </c>
      <c r="E308" s="379">
        <v>12</v>
      </c>
      <c r="F308" s="335"/>
      <c r="G308" s="335">
        <v>0</v>
      </c>
      <c r="H308" s="335">
        <v>1</v>
      </c>
      <c r="I308" s="335">
        <v>71</v>
      </c>
      <c r="J308" s="382">
        <v>171</v>
      </c>
      <c r="M308" s="382">
        <v>171</v>
      </c>
      <c r="N308" s="354"/>
      <c r="O308" s="354"/>
      <c r="P308" s="354"/>
      <c r="Q308" s="354"/>
      <c r="R308" s="355"/>
      <c r="S308" s="354"/>
      <c r="T308" s="354">
        <v>35</v>
      </c>
      <c r="U308" s="354"/>
      <c r="V308" s="354">
        <v>15</v>
      </c>
      <c r="W308" s="355"/>
      <c r="Y308" s="361"/>
      <c r="Z308" s="361"/>
    </row>
    <row r="309" spans="1:27" ht="18" customHeight="1">
      <c r="B309" s="335"/>
      <c r="D309" s="402"/>
      <c r="F309" s="335"/>
      <c r="J309" s="355"/>
      <c r="L309" s="354"/>
      <c r="M309" s="354"/>
      <c r="N309" s="354"/>
      <c r="O309" s="354"/>
      <c r="P309" s="354"/>
      <c r="Q309" s="354"/>
      <c r="R309" s="355"/>
      <c r="S309" s="354"/>
      <c r="T309" s="354">
        <v>300</v>
      </c>
      <c r="U309" s="354"/>
      <c r="V309" s="354">
        <v>5</v>
      </c>
      <c r="W309" s="355"/>
    </row>
    <row r="310" spans="1:27" ht="18" customHeight="1">
      <c r="B310" s="335"/>
      <c r="D310" s="402"/>
      <c r="F310" s="335"/>
      <c r="J310" s="355"/>
      <c r="L310" s="354"/>
      <c r="M310" s="354"/>
      <c r="N310" s="354"/>
      <c r="O310" s="354"/>
      <c r="P310" s="354"/>
      <c r="Q310" s="354"/>
      <c r="R310" s="355"/>
      <c r="S310" s="354"/>
      <c r="T310" s="354">
        <v>459</v>
      </c>
      <c r="U310" s="354"/>
      <c r="V310" s="354">
        <v>5</v>
      </c>
      <c r="W310" s="355"/>
    </row>
    <row r="311" spans="1:27" ht="18" customHeight="1">
      <c r="A311" s="355"/>
      <c r="B311" s="354"/>
      <c r="D311" s="405"/>
      <c r="F311" s="354"/>
      <c r="G311" s="354"/>
      <c r="H311" s="354"/>
      <c r="I311" s="354"/>
      <c r="J311" s="355"/>
      <c r="L311" s="354"/>
      <c r="M311" s="354"/>
      <c r="N311" s="354"/>
      <c r="O311" s="354"/>
      <c r="P311" s="354"/>
      <c r="Q311" s="354"/>
      <c r="R311" s="355"/>
      <c r="S311" s="354"/>
      <c r="T311" s="354">
        <v>442</v>
      </c>
      <c r="U311" s="354"/>
      <c r="V311" s="354">
        <v>5</v>
      </c>
      <c r="W311" s="355"/>
      <c r="X311" s="355"/>
    </row>
    <row r="312" spans="1:27" ht="18" customHeight="1">
      <c r="A312" s="355"/>
      <c r="B312" s="354"/>
      <c r="D312" s="405"/>
      <c r="F312" s="354"/>
      <c r="G312" s="354"/>
      <c r="H312" s="354"/>
      <c r="I312" s="354"/>
      <c r="J312" s="355"/>
      <c r="L312" s="354"/>
      <c r="M312" s="354"/>
      <c r="N312" s="354"/>
      <c r="O312" s="354"/>
      <c r="P312" s="354"/>
      <c r="Q312" s="354"/>
      <c r="R312" s="355"/>
      <c r="S312" s="354"/>
      <c r="T312" s="354">
        <v>352</v>
      </c>
      <c r="U312" s="354"/>
      <c r="V312" s="354">
        <v>5</v>
      </c>
      <c r="W312" s="355"/>
      <c r="X312" s="355"/>
    </row>
    <row r="313" spans="1:27" ht="18" customHeight="1">
      <c r="A313" s="355"/>
      <c r="B313" s="354"/>
      <c r="D313" s="405"/>
      <c r="F313" s="354"/>
      <c r="G313" s="354"/>
      <c r="H313" s="354"/>
      <c r="I313" s="354"/>
      <c r="J313" s="355"/>
      <c r="L313" s="354"/>
      <c r="M313" s="354"/>
      <c r="N313" s="354"/>
      <c r="O313" s="354"/>
      <c r="P313" s="354"/>
      <c r="Q313" s="354"/>
      <c r="R313" s="355"/>
      <c r="S313" s="354"/>
      <c r="T313" s="354">
        <v>24</v>
      </c>
      <c r="U313" s="354"/>
      <c r="V313" s="354">
        <v>15</v>
      </c>
      <c r="W313" s="355"/>
      <c r="X313" s="355"/>
    </row>
    <row r="314" spans="1:27" ht="18" customHeight="1">
      <c r="A314" s="355"/>
      <c r="B314" s="354"/>
      <c r="D314" s="405"/>
      <c r="F314" s="354"/>
      <c r="G314" s="354"/>
      <c r="H314" s="354"/>
      <c r="I314" s="354"/>
      <c r="J314" s="355"/>
      <c r="L314" s="354"/>
      <c r="M314" s="354"/>
      <c r="N314" s="354"/>
      <c r="O314" s="354"/>
      <c r="P314" s="354"/>
      <c r="Q314" s="354"/>
      <c r="R314" s="355"/>
      <c r="S314" s="354"/>
      <c r="T314" s="354">
        <v>24</v>
      </c>
      <c r="U314" s="354"/>
      <c r="V314" s="354">
        <v>15</v>
      </c>
      <c r="W314" s="355"/>
      <c r="X314" s="355"/>
    </row>
    <row r="315" spans="1:27" ht="18" customHeight="1">
      <c r="Q315" s="239"/>
      <c r="R315" s="239"/>
      <c r="T315" s="406">
        <v>200</v>
      </c>
      <c r="U315" s="278">
        <f>SUM(T307:T315)</f>
        <v>2088</v>
      </c>
      <c r="V315" s="278">
        <v>10</v>
      </c>
    </row>
    <row r="316" spans="1:27" ht="18" customHeight="1">
      <c r="B316" s="379" t="s">
        <v>103</v>
      </c>
      <c r="C316" s="379">
        <v>846</v>
      </c>
      <c r="D316" s="402">
        <v>67</v>
      </c>
      <c r="E316" s="379">
        <v>46</v>
      </c>
      <c r="F316" s="335"/>
      <c r="G316" s="335">
        <v>7</v>
      </c>
      <c r="H316" s="335">
        <v>0</v>
      </c>
      <c r="I316" s="335">
        <v>19</v>
      </c>
      <c r="J316" s="382">
        <v>2800</v>
      </c>
      <c r="L316" s="382">
        <v>2694</v>
      </c>
      <c r="M316" s="382"/>
      <c r="R316" s="392"/>
      <c r="AA316" s="239" t="s">
        <v>420</v>
      </c>
    </row>
    <row r="317" spans="1:27" ht="18" customHeight="1">
      <c r="D317" s="402"/>
      <c r="F317" s="335"/>
      <c r="M317" s="382">
        <v>106</v>
      </c>
      <c r="Q317" s="392">
        <v>422</v>
      </c>
      <c r="R317" s="392"/>
      <c r="T317" s="278">
        <v>44</v>
      </c>
      <c r="V317" s="278">
        <v>10</v>
      </c>
    </row>
    <row r="318" spans="1:27" ht="18" customHeight="1">
      <c r="T318" s="278">
        <v>112</v>
      </c>
      <c r="V318" s="278">
        <v>10</v>
      </c>
    </row>
    <row r="319" spans="1:27" ht="18" customHeight="1">
      <c r="T319" s="278">
        <v>66</v>
      </c>
      <c r="V319" s="278">
        <v>10</v>
      </c>
    </row>
    <row r="320" spans="1:27" ht="18" customHeight="1">
      <c r="Q320" s="239"/>
      <c r="R320" s="239"/>
      <c r="T320" s="406">
        <v>200</v>
      </c>
      <c r="V320" s="278">
        <v>10</v>
      </c>
    </row>
    <row r="321" spans="1:27" ht="5.4" customHeight="1">
      <c r="Q321" s="239"/>
      <c r="R321" s="239"/>
      <c r="T321" s="406"/>
    </row>
    <row r="322" spans="1:27" ht="19.8" customHeight="1">
      <c r="A322" s="379">
        <v>171</v>
      </c>
      <c r="B322" s="379" t="s">
        <v>106</v>
      </c>
      <c r="C322" s="379" t="s">
        <v>84</v>
      </c>
      <c r="D322" s="380" t="s">
        <v>84</v>
      </c>
      <c r="E322" s="380" t="s">
        <v>84</v>
      </c>
      <c r="F322" s="380" t="s">
        <v>67</v>
      </c>
      <c r="G322" s="380">
        <v>0</v>
      </c>
      <c r="H322" s="380">
        <v>0</v>
      </c>
      <c r="I322" s="380">
        <v>44</v>
      </c>
      <c r="J322" s="380">
        <v>44</v>
      </c>
      <c r="K322" s="355">
        <v>38</v>
      </c>
      <c r="Q322" s="239">
        <v>175</v>
      </c>
      <c r="S322" s="278">
        <v>151</v>
      </c>
      <c r="V322" s="278">
        <v>40</v>
      </c>
      <c r="X322" s="379">
        <v>171</v>
      </c>
      <c r="Y322" s="239" t="s">
        <v>70</v>
      </c>
      <c r="Z322" s="239" t="s">
        <v>421</v>
      </c>
      <c r="AA322" s="239" t="s">
        <v>422</v>
      </c>
    </row>
    <row r="323" spans="1:27" ht="19.8" customHeight="1">
      <c r="M323" s="355">
        <v>6</v>
      </c>
      <c r="Q323" s="278"/>
      <c r="T323" s="278">
        <v>24</v>
      </c>
      <c r="V323" s="278">
        <v>6</v>
      </c>
      <c r="AA323" s="239" t="s">
        <v>423</v>
      </c>
    </row>
    <row r="324" spans="1:27" ht="19.8" customHeight="1">
      <c r="A324" s="379">
        <v>172</v>
      </c>
      <c r="B324" s="379" t="s">
        <v>106</v>
      </c>
      <c r="C324" s="379" t="s">
        <v>84</v>
      </c>
      <c r="D324" s="380" t="s">
        <v>84</v>
      </c>
      <c r="E324" s="379" t="s">
        <v>84</v>
      </c>
      <c r="F324" s="379" t="s">
        <v>67</v>
      </c>
      <c r="G324" s="335">
        <v>0</v>
      </c>
      <c r="H324" s="335">
        <v>0</v>
      </c>
      <c r="I324" s="335">
        <v>82</v>
      </c>
      <c r="J324" s="407">
        <v>82</v>
      </c>
      <c r="K324" s="355">
        <v>52</v>
      </c>
      <c r="Q324" s="278"/>
      <c r="S324" s="278">
        <v>208</v>
      </c>
      <c r="V324" s="278">
        <v>3</v>
      </c>
      <c r="X324" s="379">
        <v>172</v>
      </c>
      <c r="Y324" s="239" t="s">
        <v>86</v>
      </c>
      <c r="Z324" s="239" t="s">
        <v>424</v>
      </c>
      <c r="AA324" s="239" t="s">
        <v>425</v>
      </c>
    </row>
    <row r="325" spans="1:27" ht="19.8" customHeight="1">
      <c r="J325" s="407"/>
      <c r="L325" s="407"/>
      <c r="M325" s="355">
        <v>30</v>
      </c>
      <c r="Q325" s="392"/>
      <c r="T325" s="278">
        <v>117</v>
      </c>
      <c r="V325" s="278">
        <v>10</v>
      </c>
      <c r="Y325" s="239" t="s">
        <v>70</v>
      </c>
      <c r="Z325" s="239" t="s">
        <v>426</v>
      </c>
      <c r="AA325" s="239" t="s">
        <v>3085</v>
      </c>
    </row>
    <row r="326" spans="1:27" ht="19.8" customHeight="1">
      <c r="A326" s="379">
        <v>173</v>
      </c>
      <c r="B326" s="379" t="s">
        <v>121</v>
      </c>
      <c r="C326" s="379" t="s">
        <v>249</v>
      </c>
      <c r="D326" s="379" t="s">
        <v>249</v>
      </c>
      <c r="E326" s="379" t="s">
        <v>249</v>
      </c>
      <c r="F326" s="379" t="s">
        <v>67</v>
      </c>
      <c r="G326" s="335">
        <v>0</v>
      </c>
      <c r="H326" s="335">
        <v>0</v>
      </c>
      <c r="I326" s="335">
        <v>0</v>
      </c>
      <c r="Q326" s="278">
        <v>9</v>
      </c>
      <c r="T326" s="278">
        <v>9</v>
      </c>
      <c r="V326" s="278">
        <v>4</v>
      </c>
      <c r="X326" s="379">
        <v>173</v>
      </c>
      <c r="Y326" s="239" t="s">
        <v>63</v>
      </c>
      <c r="Z326" s="239" t="s">
        <v>427</v>
      </c>
      <c r="AA326" s="239" t="s">
        <v>3086</v>
      </c>
    </row>
    <row r="327" spans="1:27" ht="19.8" customHeight="1">
      <c r="A327" s="379">
        <v>174</v>
      </c>
      <c r="B327" s="379" t="s">
        <v>121</v>
      </c>
      <c r="C327" s="379" t="s">
        <v>84</v>
      </c>
      <c r="D327" s="380" t="s">
        <v>84</v>
      </c>
      <c r="E327" s="379" t="s">
        <v>84</v>
      </c>
      <c r="F327" s="379" t="s">
        <v>67</v>
      </c>
      <c r="G327" s="335">
        <v>0</v>
      </c>
      <c r="H327" s="335">
        <v>3</v>
      </c>
      <c r="I327" s="335">
        <v>57</v>
      </c>
      <c r="Q327" s="355">
        <v>112</v>
      </c>
      <c r="S327" s="278">
        <v>77</v>
      </c>
      <c r="V327" s="278">
        <v>20</v>
      </c>
      <c r="X327" s="379">
        <v>174</v>
      </c>
      <c r="Y327" s="239" t="s">
        <v>70</v>
      </c>
      <c r="Z327" s="239" t="s">
        <v>144</v>
      </c>
      <c r="AA327" s="239" t="s">
        <v>3106</v>
      </c>
    </row>
    <row r="328" spans="1:27" ht="19.8" customHeight="1">
      <c r="T328" s="278">
        <v>35</v>
      </c>
      <c r="V328" s="278">
        <v>20</v>
      </c>
    </row>
    <row r="329" spans="1:27" ht="19.8" customHeight="1">
      <c r="A329" s="379">
        <v>175</v>
      </c>
      <c r="B329" s="379" t="s">
        <v>3107</v>
      </c>
      <c r="C329" s="379">
        <v>64</v>
      </c>
      <c r="D329" s="380">
        <v>14</v>
      </c>
      <c r="E329" s="379">
        <v>14</v>
      </c>
      <c r="F329" s="379" t="s">
        <v>67</v>
      </c>
      <c r="G329" s="335">
        <v>0</v>
      </c>
      <c r="H329" s="335">
        <v>1</v>
      </c>
      <c r="I329" s="335">
        <v>6</v>
      </c>
      <c r="Q329" s="355">
        <v>93.75</v>
      </c>
      <c r="S329" s="278">
        <v>56.25</v>
      </c>
      <c r="V329" s="278">
        <v>40</v>
      </c>
      <c r="X329" s="379">
        <v>175</v>
      </c>
      <c r="Y329" s="239" t="s">
        <v>86</v>
      </c>
      <c r="Z329" s="239" t="s">
        <v>3108</v>
      </c>
      <c r="AA329" s="239" t="s">
        <v>3109</v>
      </c>
    </row>
    <row r="330" spans="1:27" ht="19.8" customHeight="1">
      <c r="T330" s="278">
        <v>37.5</v>
      </c>
      <c r="V330" s="278">
        <v>20</v>
      </c>
    </row>
    <row r="331" spans="1:27" ht="19.8" customHeight="1">
      <c r="A331" s="379">
        <v>176</v>
      </c>
      <c r="B331" s="379" t="s">
        <v>121</v>
      </c>
      <c r="C331" s="379" t="s">
        <v>84</v>
      </c>
      <c r="D331" s="380" t="s">
        <v>84</v>
      </c>
      <c r="E331" s="379" t="s">
        <v>84</v>
      </c>
      <c r="F331" s="379" t="s">
        <v>67</v>
      </c>
      <c r="G331" s="335">
        <v>0</v>
      </c>
      <c r="H331" s="335">
        <v>0</v>
      </c>
      <c r="I331" s="335">
        <v>64</v>
      </c>
      <c r="Q331" s="355">
        <v>108</v>
      </c>
      <c r="S331" s="278">
        <v>60</v>
      </c>
      <c r="V331" s="278">
        <v>5</v>
      </c>
      <c r="X331" s="379">
        <v>176</v>
      </c>
      <c r="Y331" s="239" t="s">
        <v>63</v>
      </c>
      <c r="Z331" s="239" t="s">
        <v>3110</v>
      </c>
      <c r="AA331" s="239" t="s">
        <v>3111</v>
      </c>
    </row>
    <row r="332" spans="1:27" ht="19.8" customHeight="1">
      <c r="T332" s="278">
        <v>48</v>
      </c>
      <c r="V332" s="278">
        <v>5</v>
      </c>
    </row>
  </sheetData>
  <mergeCells count="11">
    <mergeCell ref="A1:W1"/>
    <mergeCell ref="A2:W2"/>
    <mergeCell ref="C4:E4"/>
    <mergeCell ref="G4:I4"/>
    <mergeCell ref="K4:N4"/>
    <mergeCell ref="R4:U4"/>
    <mergeCell ref="Y4:AA4"/>
    <mergeCell ref="Y5:AA5"/>
    <mergeCell ref="Y6:AA6"/>
    <mergeCell ref="O3:V3"/>
    <mergeCell ref="A3:N3"/>
  </mergeCells>
  <printOptions horizontalCentered="1" verticalCentered="1" gridLines="1"/>
  <pageMargins left="0" right="0" top="0" bottom="0" header="0" footer="0"/>
  <pageSetup paperSize="9" orientation="landscape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/>
  </sheetViews>
  <sheetFormatPr defaultRowHeight="17.399999999999999" customHeight="1"/>
  <cols>
    <col min="1" max="1" width="43.3984375" customWidth="1"/>
    <col min="2" max="2" width="20" customWidth="1"/>
    <col min="3" max="3" width="10.3984375" customWidth="1"/>
    <col min="4" max="4" width="12.59765625" customWidth="1"/>
    <col min="5" max="5" width="11.3984375" customWidth="1"/>
    <col min="257" max="257" width="43.3984375" customWidth="1"/>
    <col min="258" max="258" width="34" customWidth="1"/>
    <col min="259" max="259" width="10.3984375" customWidth="1"/>
    <col min="260" max="260" width="12.59765625" customWidth="1"/>
    <col min="261" max="261" width="11.3984375" customWidth="1"/>
    <col min="513" max="513" width="43.3984375" customWidth="1"/>
    <col min="514" max="514" width="34" customWidth="1"/>
    <col min="515" max="515" width="10.3984375" customWidth="1"/>
    <col min="516" max="516" width="12.59765625" customWidth="1"/>
    <col min="517" max="517" width="11.3984375" customWidth="1"/>
    <col min="769" max="769" width="43.3984375" customWidth="1"/>
    <col min="770" max="770" width="34" customWidth="1"/>
    <col min="771" max="771" width="10.3984375" customWidth="1"/>
    <col min="772" max="772" width="12.59765625" customWidth="1"/>
    <col min="773" max="773" width="11.3984375" customWidth="1"/>
    <col min="1025" max="1025" width="43.3984375" customWidth="1"/>
    <col min="1026" max="1026" width="34" customWidth="1"/>
    <col min="1027" max="1027" width="10.3984375" customWidth="1"/>
    <col min="1028" max="1028" width="12.59765625" customWidth="1"/>
    <col min="1029" max="1029" width="11.3984375" customWidth="1"/>
    <col min="1281" max="1281" width="43.3984375" customWidth="1"/>
    <col min="1282" max="1282" width="34" customWidth="1"/>
    <col min="1283" max="1283" width="10.3984375" customWidth="1"/>
    <col min="1284" max="1284" width="12.59765625" customWidth="1"/>
    <col min="1285" max="1285" width="11.3984375" customWidth="1"/>
    <col min="1537" max="1537" width="43.3984375" customWidth="1"/>
    <col min="1538" max="1538" width="34" customWidth="1"/>
    <col min="1539" max="1539" width="10.3984375" customWidth="1"/>
    <col min="1540" max="1540" width="12.59765625" customWidth="1"/>
    <col min="1541" max="1541" width="11.3984375" customWidth="1"/>
    <col min="1793" max="1793" width="43.3984375" customWidth="1"/>
    <col min="1794" max="1794" width="34" customWidth="1"/>
    <col min="1795" max="1795" width="10.3984375" customWidth="1"/>
    <col min="1796" max="1796" width="12.59765625" customWidth="1"/>
    <col min="1797" max="1797" width="11.3984375" customWidth="1"/>
    <col min="2049" max="2049" width="43.3984375" customWidth="1"/>
    <col min="2050" max="2050" width="34" customWidth="1"/>
    <col min="2051" max="2051" width="10.3984375" customWidth="1"/>
    <col min="2052" max="2052" width="12.59765625" customWidth="1"/>
    <col min="2053" max="2053" width="11.3984375" customWidth="1"/>
    <col min="2305" max="2305" width="43.3984375" customWidth="1"/>
    <col min="2306" max="2306" width="34" customWidth="1"/>
    <col min="2307" max="2307" width="10.3984375" customWidth="1"/>
    <col min="2308" max="2308" width="12.59765625" customWidth="1"/>
    <col min="2309" max="2309" width="11.3984375" customWidth="1"/>
    <col min="2561" max="2561" width="43.3984375" customWidth="1"/>
    <col min="2562" max="2562" width="34" customWidth="1"/>
    <col min="2563" max="2563" width="10.3984375" customWidth="1"/>
    <col min="2564" max="2564" width="12.59765625" customWidth="1"/>
    <col min="2565" max="2565" width="11.3984375" customWidth="1"/>
    <col min="2817" max="2817" width="43.3984375" customWidth="1"/>
    <col min="2818" max="2818" width="34" customWidth="1"/>
    <col min="2819" max="2819" width="10.3984375" customWidth="1"/>
    <col min="2820" max="2820" width="12.59765625" customWidth="1"/>
    <col min="2821" max="2821" width="11.3984375" customWidth="1"/>
    <col min="3073" max="3073" width="43.3984375" customWidth="1"/>
    <col min="3074" max="3074" width="34" customWidth="1"/>
    <col min="3075" max="3075" width="10.3984375" customWidth="1"/>
    <col min="3076" max="3076" width="12.59765625" customWidth="1"/>
    <col min="3077" max="3077" width="11.3984375" customWidth="1"/>
    <col min="3329" max="3329" width="43.3984375" customWidth="1"/>
    <col min="3330" max="3330" width="34" customWidth="1"/>
    <col min="3331" max="3331" width="10.3984375" customWidth="1"/>
    <col min="3332" max="3332" width="12.59765625" customWidth="1"/>
    <col min="3333" max="3333" width="11.3984375" customWidth="1"/>
    <col min="3585" max="3585" width="43.3984375" customWidth="1"/>
    <col min="3586" max="3586" width="34" customWidth="1"/>
    <col min="3587" max="3587" width="10.3984375" customWidth="1"/>
    <col min="3588" max="3588" width="12.59765625" customWidth="1"/>
    <col min="3589" max="3589" width="11.3984375" customWidth="1"/>
    <col min="3841" max="3841" width="43.3984375" customWidth="1"/>
    <col min="3842" max="3842" width="34" customWidth="1"/>
    <col min="3843" max="3843" width="10.3984375" customWidth="1"/>
    <col min="3844" max="3844" width="12.59765625" customWidth="1"/>
    <col min="3845" max="3845" width="11.3984375" customWidth="1"/>
    <col min="4097" max="4097" width="43.3984375" customWidth="1"/>
    <col min="4098" max="4098" width="34" customWidth="1"/>
    <col min="4099" max="4099" width="10.3984375" customWidth="1"/>
    <col min="4100" max="4100" width="12.59765625" customWidth="1"/>
    <col min="4101" max="4101" width="11.3984375" customWidth="1"/>
    <col min="4353" max="4353" width="43.3984375" customWidth="1"/>
    <col min="4354" max="4354" width="34" customWidth="1"/>
    <col min="4355" max="4355" width="10.3984375" customWidth="1"/>
    <col min="4356" max="4356" width="12.59765625" customWidth="1"/>
    <col min="4357" max="4357" width="11.3984375" customWidth="1"/>
    <col min="4609" max="4609" width="43.3984375" customWidth="1"/>
    <col min="4610" max="4610" width="34" customWidth="1"/>
    <col min="4611" max="4611" width="10.3984375" customWidth="1"/>
    <col min="4612" max="4612" width="12.59765625" customWidth="1"/>
    <col min="4613" max="4613" width="11.3984375" customWidth="1"/>
    <col min="4865" max="4865" width="43.3984375" customWidth="1"/>
    <col min="4866" max="4866" width="34" customWidth="1"/>
    <col min="4867" max="4867" width="10.3984375" customWidth="1"/>
    <col min="4868" max="4868" width="12.59765625" customWidth="1"/>
    <col min="4869" max="4869" width="11.3984375" customWidth="1"/>
    <col min="5121" max="5121" width="43.3984375" customWidth="1"/>
    <col min="5122" max="5122" width="34" customWidth="1"/>
    <col min="5123" max="5123" width="10.3984375" customWidth="1"/>
    <col min="5124" max="5124" width="12.59765625" customWidth="1"/>
    <col min="5125" max="5125" width="11.3984375" customWidth="1"/>
    <col min="5377" max="5377" width="43.3984375" customWidth="1"/>
    <col min="5378" max="5378" width="34" customWidth="1"/>
    <col min="5379" max="5379" width="10.3984375" customWidth="1"/>
    <col min="5380" max="5380" width="12.59765625" customWidth="1"/>
    <col min="5381" max="5381" width="11.3984375" customWidth="1"/>
    <col min="5633" max="5633" width="43.3984375" customWidth="1"/>
    <col min="5634" max="5634" width="34" customWidth="1"/>
    <col min="5635" max="5635" width="10.3984375" customWidth="1"/>
    <col min="5636" max="5636" width="12.59765625" customWidth="1"/>
    <col min="5637" max="5637" width="11.3984375" customWidth="1"/>
    <col min="5889" max="5889" width="43.3984375" customWidth="1"/>
    <col min="5890" max="5890" width="34" customWidth="1"/>
    <col min="5891" max="5891" width="10.3984375" customWidth="1"/>
    <col min="5892" max="5892" width="12.59765625" customWidth="1"/>
    <col min="5893" max="5893" width="11.3984375" customWidth="1"/>
    <col min="6145" max="6145" width="43.3984375" customWidth="1"/>
    <col min="6146" max="6146" width="34" customWidth="1"/>
    <col min="6147" max="6147" width="10.3984375" customWidth="1"/>
    <col min="6148" max="6148" width="12.59765625" customWidth="1"/>
    <col min="6149" max="6149" width="11.3984375" customWidth="1"/>
    <col min="6401" max="6401" width="43.3984375" customWidth="1"/>
    <col min="6402" max="6402" width="34" customWidth="1"/>
    <col min="6403" max="6403" width="10.3984375" customWidth="1"/>
    <col min="6404" max="6404" width="12.59765625" customWidth="1"/>
    <col min="6405" max="6405" width="11.3984375" customWidth="1"/>
    <col min="6657" max="6657" width="43.3984375" customWidth="1"/>
    <col min="6658" max="6658" width="34" customWidth="1"/>
    <col min="6659" max="6659" width="10.3984375" customWidth="1"/>
    <col min="6660" max="6660" width="12.59765625" customWidth="1"/>
    <col min="6661" max="6661" width="11.3984375" customWidth="1"/>
    <col min="6913" max="6913" width="43.3984375" customWidth="1"/>
    <col min="6914" max="6914" width="34" customWidth="1"/>
    <col min="6915" max="6915" width="10.3984375" customWidth="1"/>
    <col min="6916" max="6916" width="12.59765625" customWidth="1"/>
    <col min="6917" max="6917" width="11.3984375" customWidth="1"/>
    <col min="7169" max="7169" width="43.3984375" customWidth="1"/>
    <col min="7170" max="7170" width="34" customWidth="1"/>
    <col min="7171" max="7171" width="10.3984375" customWidth="1"/>
    <col min="7172" max="7172" width="12.59765625" customWidth="1"/>
    <col min="7173" max="7173" width="11.3984375" customWidth="1"/>
    <col min="7425" max="7425" width="43.3984375" customWidth="1"/>
    <col min="7426" max="7426" width="34" customWidth="1"/>
    <col min="7427" max="7427" width="10.3984375" customWidth="1"/>
    <col min="7428" max="7428" width="12.59765625" customWidth="1"/>
    <col min="7429" max="7429" width="11.3984375" customWidth="1"/>
    <col min="7681" max="7681" width="43.3984375" customWidth="1"/>
    <col min="7682" max="7682" width="34" customWidth="1"/>
    <col min="7683" max="7683" width="10.3984375" customWidth="1"/>
    <col min="7684" max="7684" width="12.59765625" customWidth="1"/>
    <col min="7685" max="7685" width="11.3984375" customWidth="1"/>
    <col min="7937" max="7937" width="43.3984375" customWidth="1"/>
    <col min="7938" max="7938" width="34" customWidth="1"/>
    <col min="7939" max="7939" width="10.3984375" customWidth="1"/>
    <col min="7940" max="7940" width="12.59765625" customWidth="1"/>
    <col min="7941" max="7941" width="11.3984375" customWidth="1"/>
    <col min="8193" max="8193" width="43.3984375" customWidth="1"/>
    <col min="8194" max="8194" width="34" customWidth="1"/>
    <col min="8195" max="8195" width="10.3984375" customWidth="1"/>
    <col min="8196" max="8196" width="12.59765625" customWidth="1"/>
    <col min="8197" max="8197" width="11.3984375" customWidth="1"/>
    <col min="8449" max="8449" width="43.3984375" customWidth="1"/>
    <col min="8450" max="8450" width="34" customWidth="1"/>
    <col min="8451" max="8451" width="10.3984375" customWidth="1"/>
    <col min="8452" max="8452" width="12.59765625" customWidth="1"/>
    <col min="8453" max="8453" width="11.3984375" customWidth="1"/>
    <col min="8705" max="8705" width="43.3984375" customWidth="1"/>
    <col min="8706" max="8706" width="34" customWidth="1"/>
    <col min="8707" max="8707" width="10.3984375" customWidth="1"/>
    <col min="8708" max="8708" width="12.59765625" customWidth="1"/>
    <col min="8709" max="8709" width="11.3984375" customWidth="1"/>
    <col min="8961" max="8961" width="43.3984375" customWidth="1"/>
    <col min="8962" max="8962" width="34" customWidth="1"/>
    <col min="8963" max="8963" width="10.3984375" customWidth="1"/>
    <col min="8964" max="8964" width="12.59765625" customWidth="1"/>
    <col min="8965" max="8965" width="11.3984375" customWidth="1"/>
    <col min="9217" max="9217" width="43.3984375" customWidth="1"/>
    <col min="9218" max="9218" width="34" customWidth="1"/>
    <col min="9219" max="9219" width="10.3984375" customWidth="1"/>
    <col min="9220" max="9220" width="12.59765625" customWidth="1"/>
    <col min="9221" max="9221" width="11.3984375" customWidth="1"/>
    <col min="9473" max="9473" width="43.3984375" customWidth="1"/>
    <col min="9474" max="9474" width="34" customWidth="1"/>
    <col min="9475" max="9475" width="10.3984375" customWidth="1"/>
    <col min="9476" max="9476" width="12.59765625" customWidth="1"/>
    <col min="9477" max="9477" width="11.3984375" customWidth="1"/>
    <col min="9729" max="9729" width="43.3984375" customWidth="1"/>
    <col min="9730" max="9730" width="34" customWidth="1"/>
    <col min="9731" max="9731" width="10.3984375" customWidth="1"/>
    <col min="9732" max="9732" width="12.59765625" customWidth="1"/>
    <col min="9733" max="9733" width="11.3984375" customWidth="1"/>
    <col min="9985" max="9985" width="43.3984375" customWidth="1"/>
    <col min="9986" max="9986" width="34" customWidth="1"/>
    <col min="9987" max="9987" width="10.3984375" customWidth="1"/>
    <col min="9988" max="9988" width="12.59765625" customWidth="1"/>
    <col min="9989" max="9989" width="11.3984375" customWidth="1"/>
    <col min="10241" max="10241" width="43.3984375" customWidth="1"/>
    <col min="10242" max="10242" width="34" customWidth="1"/>
    <col min="10243" max="10243" width="10.3984375" customWidth="1"/>
    <col min="10244" max="10244" width="12.59765625" customWidth="1"/>
    <col min="10245" max="10245" width="11.3984375" customWidth="1"/>
    <col min="10497" max="10497" width="43.3984375" customWidth="1"/>
    <col min="10498" max="10498" width="34" customWidth="1"/>
    <col min="10499" max="10499" width="10.3984375" customWidth="1"/>
    <col min="10500" max="10500" width="12.59765625" customWidth="1"/>
    <col min="10501" max="10501" width="11.3984375" customWidth="1"/>
    <col min="10753" max="10753" width="43.3984375" customWidth="1"/>
    <col min="10754" max="10754" width="34" customWidth="1"/>
    <col min="10755" max="10755" width="10.3984375" customWidth="1"/>
    <col min="10756" max="10756" width="12.59765625" customWidth="1"/>
    <col min="10757" max="10757" width="11.3984375" customWidth="1"/>
    <col min="11009" max="11009" width="43.3984375" customWidth="1"/>
    <col min="11010" max="11010" width="34" customWidth="1"/>
    <col min="11011" max="11011" width="10.3984375" customWidth="1"/>
    <col min="11012" max="11012" width="12.59765625" customWidth="1"/>
    <col min="11013" max="11013" width="11.3984375" customWidth="1"/>
    <col min="11265" max="11265" width="43.3984375" customWidth="1"/>
    <col min="11266" max="11266" width="34" customWidth="1"/>
    <col min="11267" max="11267" width="10.3984375" customWidth="1"/>
    <col min="11268" max="11268" width="12.59765625" customWidth="1"/>
    <col min="11269" max="11269" width="11.3984375" customWidth="1"/>
    <col min="11521" max="11521" width="43.3984375" customWidth="1"/>
    <col min="11522" max="11522" width="34" customWidth="1"/>
    <col min="11523" max="11523" width="10.3984375" customWidth="1"/>
    <col min="11524" max="11524" width="12.59765625" customWidth="1"/>
    <col min="11525" max="11525" width="11.3984375" customWidth="1"/>
    <col min="11777" max="11777" width="43.3984375" customWidth="1"/>
    <col min="11778" max="11778" width="34" customWidth="1"/>
    <col min="11779" max="11779" width="10.3984375" customWidth="1"/>
    <col min="11780" max="11780" width="12.59765625" customWidth="1"/>
    <col min="11781" max="11781" width="11.3984375" customWidth="1"/>
    <col min="12033" max="12033" width="43.3984375" customWidth="1"/>
    <col min="12034" max="12034" width="34" customWidth="1"/>
    <col min="12035" max="12035" width="10.3984375" customWidth="1"/>
    <col min="12036" max="12036" width="12.59765625" customWidth="1"/>
    <col min="12037" max="12037" width="11.3984375" customWidth="1"/>
    <col min="12289" max="12289" width="43.3984375" customWidth="1"/>
    <col min="12290" max="12290" width="34" customWidth="1"/>
    <col min="12291" max="12291" width="10.3984375" customWidth="1"/>
    <col min="12292" max="12292" width="12.59765625" customWidth="1"/>
    <col min="12293" max="12293" width="11.3984375" customWidth="1"/>
    <col min="12545" max="12545" width="43.3984375" customWidth="1"/>
    <col min="12546" max="12546" width="34" customWidth="1"/>
    <col min="12547" max="12547" width="10.3984375" customWidth="1"/>
    <col min="12548" max="12548" width="12.59765625" customWidth="1"/>
    <col min="12549" max="12549" width="11.3984375" customWidth="1"/>
    <col min="12801" max="12801" width="43.3984375" customWidth="1"/>
    <col min="12802" max="12802" width="34" customWidth="1"/>
    <col min="12803" max="12803" width="10.3984375" customWidth="1"/>
    <col min="12804" max="12804" width="12.59765625" customWidth="1"/>
    <col min="12805" max="12805" width="11.3984375" customWidth="1"/>
    <col min="13057" max="13057" width="43.3984375" customWidth="1"/>
    <col min="13058" max="13058" width="34" customWidth="1"/>
    <col min="13059" max="13059" width="10.3984375" customWidth="1"/>
    <col min="13060" max="13060" width="12.59765625" customWidth="1"/>
    <col min="13061" max="13061" width="11.3984375" customWidth="1"/>
    <col min="13313" max="13313" width="43.3984375" customWidth="1"/>
    <col min="13314" max="13314" width="34" customWidth="1"/>
    <col min="13315" max="13315" width="10.3984375" customWidth="1"/>
    <col min="13316" max="13316" width="12.59765625" customWidth="1"/>
    <col min="13317" max="13317" width="11.3984375" customWidth="1"/>
    <col min="13569" max="13569" width="43.3984375" customWidth="1"/>
    <col min="13570" max="13570" width="34" customWidth="1"/>
    <col min="13571" max="13571" width="10.3984375" customWidth="1"/>
    <col min="13572" max="13572" width="12.59765625" customWidth="1"/>
    <col min="13573" max="13573" width="11.3984375" customWidth="1"/>
    <col min="13825" max="13825" width="43.3984375" customWidth="1"/>
    <col min="13826" max="13826" width="34" customWidth="1"/>
    <col min="13827" max="13827" width="10.3984375" customWidth="1"/>
    <col min="13828" max="13828" width="12.59765625" customWidth="1"/>
    <col min="13829" max="13829" width="11.3984375" customWidth="1"/>
    <col min="14081" max="14081" width="43.3984375" customWidth="1"/>
    <col min="14082" max="14082" width="34" customWidth="1"/>
    <col min="14083" max="14083" width="10.3984375" customWidth="1"/>
    <col min="14084" max="14084" width="12.59765625" customWidth="1"/>
    <col min="14085" max="14085" width="11.3984375" customWidth="1"/>
    <col min="14337" max="14337" width="43.3984375" customWidth="1"/>
    <col min="14338" max="14338" width="34" customWidth="1"/>
    <col min="14339" max="14339" width="10.3984375" customWidth="1"/>
    <col min="14340" max="14340" width="12.59765625" customWidth="1"/>
    <col min="14341" max="14341" width="11.3984375" customWidth="1"/>
    <col min="14593" max="14593" width="43.3984375" customWidth="1"/>
    <col min="14594" max="14594" width="34" customWidth="1"/>
    <col min="14595" max="14595" width="10.3984375" customWidth="1"/>
    <col min="14596" max="14596" width="12.59765625" customWidth="1"/>
    <col min="14597" max="14597" width="11.3984375" customWidth="1"/>
    <col min="14849" max="14849" width="43.3984375" customWidth="1"/>
    <col min="14850" max="14850" width="34" customWidth="1"/>
    <col min="14851" max="14851" width="10.3984375" customWidth="1"/>
    <col min="14852" max="14852" width="12.59765625" customWidth="1"/>
    <col min="14853" max="14853" width="11.3984375" customWidth="1"/>
    <col min="15105" max="15105" width="43.3984375" customWidth="1"/>
    <col min="15106" max="15106" width="34" customWidth="1"/>
    <col min="15107" max="15107" width="10.3984375" customWidth="1"/>
    <col min="15108" max="15108" width="12.59765625" customWidth="1"/>
    <col min="15109" max="15109" width="11.3984375" customWidth="1"/>
    <col min="15361" max="15361" width="43.3984375" customWidth="1"/>
    <col min="15362" max="15362" width="34" customWidth="1"/>
    <col min="15363" max="15363" width="10.3984375" customWidth="1"/>
    <col min="15364" max="15364" width="12.59765625" customWidth="1"/>
    <col min="15365" max="15365" width="11.3984375" customWidth="1"/>
    <col min="15617" max="15617" width="43.3984375" customWidth="1"/>
    <col min="15618" max="15618" width="34" customWidth="1"/>
    <col min="15619" max="15619" width="10.3984375" customWidth="1"/>
    <col min="15620" max="15620" width="12.59765625" customWidth="1"/>
    <col min="15621" max="15621" width="11.3984375" customWidth="1"/>
    <col min="15873" max="15873" width="43.3984375" customWidth="1"/>
    <col min="15874" max="15874" width="34" customWidth="1"/>
    <col min="15875" max="15875" width="10.3984375" customWidth="1"/>
    <col min="15876" max="15876" width="12.59765625" customWidth="1"/>
    <col min="15877" max="15877" width="11.3984375" customWidth="1"/>
    <col min="16129" max="16129" width="43.3984375" customWidth="1"/>
    <col min="16130" max="16130" width="34" customWidth="1"/>
    <col min="16131" max="16131" width="10.3984375" customWidth="1"/>
    <col min="16132" max="16132" width="12.59765625" customWidth="1"/>
    <col min="16133" max="16133" width="11.3984375" customWidth="1"/>
  </cols>
  <sheetData>
    <row r="1" spans="1:6" ht="17.399999999999999" customHeight="1">
      <c r="A1" t="s">
        <v>3093</v>
      </c>
      <c r="B1" t="s">
        <v>3094</v>
      </c>
    </row>
    <row r="2" spans="1:6" ht="17.399999999999999" customHeight="1">
      <c r="A2" t="s">
        <v>2991</v>
      </c>
      <c r="C2" t="s">
        <v>2992</v>
      </c>
      <c r="D2" t="s">
        <v>2993</v>
      </c>
      <c r="E2" s="124" t="s">
        <v>2994</v>
      </c>
      <c r="F2">
        <v>1</v>
      </c>
    </row>
    <row r="3" spans="1:6" ht="17.399999999999999" customHeight="1">
      <c r="A3" t="s">
        <v>2995</v>
      </c>
      <c r="C3" t="s">
        <v>2988</v>
      </c>
      <c r="D3" t="s">
        <v>70</v>
      </c>
      <c r="E3" s="125" t="s">
        <v>2996</v>
      </c>
      <c r="F3">
        <v>2</v>
      </c>
    </row>
    <row r="4" spans="1:6" ht="17.399999999999999" customHeight="1">
      <c r="A4" t="s">
        <v>2997</v>
      </c>
      <c r="C4" t="s">
        <v>2989</v>
      </c>
      <c r="D4" t="s">
        <v>63</v>
      </c>
      <c r="E4" s="124" t="s">
        <v>2998</v>
      </c>
      <c r="F4">
        <v>3</v>
      </c>
    </row>
    <row r="5" spans="1:6" ht="17.399999999999999" customHeight="1">
      <c r="A5" t="s">
        <v>2999</v>
      </c>
      <c r="C5" t="s">
        <v>3000</v>
      </c>
      <c r="D5" t="s">
        <v>3001</v>
      </c>
      <c r="E5" s="125" t="s">
        <v>3002</v>
      </c>
      <c r="F5">
        <v>4</v>
      </c>
    </row>
    <row r="6" spans="1:6" ht="17.399999999999999" customHeight="1">
      <c r="A6" t="s">
        <v>3003</v>
      </c>
      <c r="C6" t="s">
        <v>3004</v>
      </c>
      <c r="D6" t="s">
        <v>3005</v>
      </c>
      <c r="E6" s="124" t="s">
        <v>3006</v>
      </c>
      <c r="F6">
        <v>5</v>
      </c>
    </row>
    <row r="7" spans="1:6" ht="17.399999999999999" customHeight="1">
      <c r="A7" t="s">
        <v>3007</v>
      </c>
      <c r="C7" t="s">
        <v>3008</v>
      </c>
      <c r="E7" s="125" t="s">
        <v>3009</v>
      </c>
    </row>
    <row r="8" spans="1:6" ht="17.399999999999999" customHeight="1">
      <c r="A8" t="s">
        <v>3010</v>
      </c>
      <c r="E8" s="124" t="s">
        <v>3011</v>
      </c>
    </row>
    <row r="9" spans="1:6" ht="17.399999999999999" customHeight="1">
      <c r="A9" t="s">
        <v>3012</v>
      </c>
      <c r="E9" s="124" t="s">
        <v>2562</v>
      </c>
    </row>
    <row r="10" spans="1:6" ht="17.399999999999999" customHeight="1">
      <c r="A10" t="s">
        <v>3013</v>
      </c>
      <c r="E10" s="125" t="s">
        <v>3014</v>
      </c>
    </row>
    <row r="11" spans="1:6" ht="17.399999999999999" customHeight="1">
      <c r="A11" t="s">
        <v>3015</v>
      </c>
      <c r="E11" s="126" t="s">
        <v>112</v>
      </c>
    </row>
    <row r="12" spans="1:6" ht="17.399999999999999" customHeight="1">
      <c r="A12" t="s">
        <v>3016</v>
      </c>
      <c r="E12" s="127" t="s">
        <v>3017</v>
      </c>
    </row>
    <row r="13" spans="1:6" ht="17.399999999999999" customHeight="1">
      <c r="A13" t="s">
        <v>3018</v>
      </c>
      <c r="E13" s="126" t="s">
        <v>3019</v>
      </c>
    </row>
    <row r="14" spans="1:6" ht="17.399999999999999" customHeight="1">
      <c r="A14" t="s">
        <v>3020</v>
      </c>
      <c r="E14" s="125" t="s">
        <v>3021</v>
      </c>
    </row>
    <row r="15" spans="1:6" ht="17.399999999999999" customHeight="1">
      <c r="A15" t="s">
        <v>3022</v>
      </c>
      <c r="E15" s="124" t="s">
        <v>3023</v>
      </c>
    </row>
    <row r="16" spans="1:6" ht="17.399999999999999" customHeight="1">
      <c r="A16" t="s">
        <v>3024</v>
      </c>
      <c r="E16" s="128" t="s">
        <v>3025</v>
      </c>
    </row>
    <row r="17" spans="1:1" ht="17.399999999999999" customHeight="1">
      <c r="A17" t="s">
        <v>3026</v>
      </c>
    </row>
    <row r="18" spans="1:1" ht="17.399999999999999" customHeight="1">
      <c r="A18" t="s">
        <v>3027</v>
      </c>
    </row>
    <row r="19" spans="1:1" ht="17.399999999999999" customHeight="1">
      <c r="A19" t="s">
        <v>3028</v>
      </c>
    </row>
    <row r="20" spans="1:1" ht="17.399999999999999" customHeight="1">
      <c r="A20" t="s">
        <v>3029</v>
      </c>
    </row>
    <row r="21" spans="1:1" ht="17.399999999999999" customHeight="1">
      <c r="A21" t="s">
        <v>3030</v>
      </c>
    </row>
    <row r="22" spans="1:1" ht="17.399999999999999" customHeight="1">
      <c r="A22" t="s">
        <v>3031</v>
      </c>
    </row>
    <row r="23" spans="1:1" ht="17.399999999999999" customHeight="1">
      <c r="A23" t="s">
        <v>3032</v>
      </c>
    </row>
    <row r="24" spans="1:1" ht="17.399999999999999" customHeight="1">
      <c r="A24" t="s">
        <v>3033</v>
      </c>
    </row>
    <row r="25" spans="1:1" ht="17.399999999999999" customHeight="1">
      <c r="A25" t="s">
        <v>3034</v>
      </c>
    </row>
    <row r="26" spans="1:1" ht="17.399999999999999" customHeight="1">
      <c r="A26" t="s">
        <v>3035</v>
      </c>
    </row>
    <row r="27" spans="1:1" ht="17.399999999999999" customHeight="1">
      <c r="A27" t="s">
        <v>3036</v>
      </c>
    </row>
    <row r="28" spans="1:1" ht="17.399999999999999" customHeight="1">
      <c r="A28" t="s">
        <v>3037</v>
      </c>
    </row>
    <row r="29" spans="1:1" ht="17.399999999999999" customHeight="1">
      <c r="A29" t="s">
        <v>3038</v>
      </c>
    </row>
    <row r="30" spans="1:1" ht="17.399999999999999" customHeight="1">
      <c r="A30" t="s">
        <v>3039</v>
      </c>
    </row>
    <row r="31" spans="1:1" ht="17.399999999999999" customHeight="1">
      <c r="A31" t="s">
        <v>3040</v>
      </c>
    </row>
    <row r="32" spans="1:1" ht="17.399999999999999" customHeight="1">
      <c r="A32" t="s">
        <v>3041</v>
      </c>
    </row>
    <row r="33" spans="1:1" ht="17.399999999999999" customHeight="1">
      <c r="A33" t="s">
        <v>3042</v>
      </c>
    </row>
    <row r="34" spans="1:1" ht="17.399999999999999" customHeight="1">
      <c r="A34" t="s">
        <v>3043</v>
      </c>
    </row>
    <row r="35" spans="1:1" ht="17.399999999999999" customHeight="1">
      <c r="A35" s="129" t="s">
        <v>3044</v>
      </c>
    </row>
    <row r="36" spans="1:1" ht="17.399999999999999" customHeight="1">
      <c r="A36" s="129" t="s">
        <v>3045</v>
      </c>
    </row>
    <row r="37" spans="1:1" ht="17.399999999999999" customHeight="1">
      <c r="A37" s="129" t="s">
        <v>3046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workbookViewId="0">
      <selection activeCell="K14" sqref="K14"/>
    </sheetView>
  </sheetViews>
  <sheetFormatPr defaultRowHeight="21"/>
  <cols>
    <col min="1" max="1" width="3" style="133" customWidth="1"/>
    <col min="2" max="2" width="7.09765625" style="133" customWidth="1"/>
    <col min="3" max="3" width="8.3984375" style="197" customWidth="1"/>
    <col min="4" max="4" width="3.69921875" style="133" customWidth="1"/>
    <col min="5" max="5" width="5.19921875" style="133" customWidth="1"/>
    <col min="6" max="6" width="4.59765625" style="133" customWidth="1"/>
    <col min="7" max="7" width="9.8984375" style="133" customWidth="1"/>
    <col min="8" max="8" width="9.19921875" style="198" customWidth="1"/>
    <col min="9" max="9" width="12.59765625" style="133" customWidth="1"/>
    <col min="10" max="10" width="3.5" style="133" customWidth="1"/>
    <col min="11" max="11" width="11.59765625" style="133" customWidth="1"/>
    <col min="12" max="12" width="10.5" style="133" customWidth="1"/>
    <col min="13" max="13" width="11.3984375" style="133" customWidth="1"/>
    <col min="14" max="14" width="14.3984375" style="133" customWidth="1"/>
    <col min="15" max="15" width="7.19921875" style="133" customWidth="1"/>
    <col min="16" max="16" width="7.69921875" style="133" customWidth="1"/>
    <col min="17" max="17" width="16.59765625" style="133" customWidth="1"/>
    <col min="18" max="18" width="13.09765625" style="133" customWidth="1"/>
    <col min="19" max="19" width="14.09765625" style="133" customWidth="1"/>
    <col min="20" max="20" width="13.5" style="133" customWidth="1"/>
    <col min="21" max="21" width="8" style="133" customWidth="1"/>
    <col min="22" max="22" width="10.59765625" style="133" customWidth="1"/>
    <col min="23" max="23" width="8.19921875" style="133" customWidth="1"/>
    <col min="24" max="251" width="8.796875" style="133"/>
    <col min="252" max="252" width="3" style="133" customWidth="1"/>
    <col min="253" max="253" width="6" style="133" customWidth="1"/>
    <col min="254" max="254" width="7.59765625" style="133" customWidth="1"/>
    <col min="255" max="255" width="3.69921875" style="133" customWidth="1"/>
    <col min="256" max="256" width="3.8984375" style="133" customWidth="1"/>
    <col min="257" max="257" width="3" style="133" customWidth="1"/>
    <col min="258" max="258" width="9.69921875" style="133" customWidth="1"/>
    <col min="259" max="259" width="10" style="133" customWidth="1"/>
    <col min="260" max="260" width="7.59765625" style="133" customWidth="1"/>
    <col min="261" max="261" width="12.59765625" style="133" customWidth="1"/>
    <col min="262" max="262" width="3.5" style="133" customWidth="1"/>
    <col min="263" max="263" width="11.59765625" style="133" customWidth="1"/>
    <col min="264" max="264" width="11.69921875" style="133" customWidth="1"/>
    <col min="265" max="265" width="7.69921875" style="133" customWidth="1"/>
    <col min="266" max="266" width="10.5" style="133" customWidth="1"/>
    <col min="267" max="267" width="8.8984375" style="133" customWidth="1"/>
    <col min="268" max="268" width="11.3984375" style="133" customWidth="1"/>
    <col min="269" max="269" width="14.3984375" style="133" customWidth="1"/>
    <col min="270" max="270" width="6.5" style="133" customWidth="1"/>
    <col min="271" max="271" width="8.69921875" style="133" customWidth="1"/>
    <col min="272" max="272" width="16.59765625" style="133" customWidth="1"/>
    <col min="273" max="273" width="14.59765625" style="133" customWidth="1"/>
    <col min="274" max="274" width="11.59765625" style="133" customWidth="1"/>
    <col min="275" max="275" width="14.09765625" style="133" customWidth="1"/>
    <col min="276" max="276" width="13.5" style="133" customWidth="1"/>
    <col min="277" max="277" width="8" style="133" customWidth="1"/>
    <col min="278" max="278" width="11.3984375" style="133" customWidth="1"/>
    <col min="279" max="279" width="8.19921875" style="133" customWidth="1"/>
    <col min="280" max="507" width="8.796875" style="133"/>
    <col min="508" max="508" width="3" style="133" customWidth="1"/>
    <col min="509" max="509" width="6" style="133" customWidth="1"/>
    <col min="510" max="510" width="7.59765625" style="133" customWidth="1"/>
    <col min="511" max="511" width="3.69921875" style="133" customWidth="1"/>
    <col min="512" max="512" width="3.8984375" style="133" customWidth="1"/>
    <col min="513" max="513" width="3" style="133" customWidth="1"/>
    <col min="514" max="514" width="9.69921875" style="133" customWidth="1"/>
    <col min="515" max="515" width="10" style="133" customWidth="1"/>
    <col min="516" max="516" width="7.59765625" style="133" customWidth="1"/>
    <col min="517" max="517" width="12.59765625" style="133" customWidth="1"/>
    <col min="518" max="518" width="3.5" style="133" customWidth="1"/>
    <col min="519" max="519" width="11.59765625" style="133" customWidth="1"/>
    <col min="520" max="520" width="11.69921875" style="133" customWidth="1"/>
    <col min="521" max="521" width="7.69921875" style="133" customWidth="1"/>
    <col min="522" max="522" width="10.5" style="133" customWidth="1"/>
    <col min="523" max="523" width="8.8984375" style="133" customWidth="1"/>
    <col min="524" max="524" width="11.3984375" style="133" customWidth="1"/>
    <col min="525" max="525" width="14.3984375" style="133" customWidth="1"/>
    <col min="526" max="526" width="6.5" style="133" customWidth="1"/>
    <col min="527" max="527" width="8.69921875" style="133" customWidth="1"/>
    <col min="528" max="528" width="16.59765625" style="133" customWidth="1"/>
    <col min="529" max="529" width="14.59765625" style="133" customWidth="1"/>
    <col min="530" max="530" width="11.59765625" style="133" customWidth="1"/>
    <col min="531" max="531" width="14.09765625" style="133" customWidth="1"/>
    <col min="532" max="532" width="13.5" style="133" customWidth="1"/>
    <col min="533" max="533" width="8" style="133" customWidth="1"/>
    <col min="534" max="534" width="11.3984375" style="133" customWidth="1"/>
    <col min="535" max="535" width="8.19921875" style="133" customWidth="1"/>
    <col min="536" max="763" width="8.796875" style="133"/>
    <col min="764" max="764" width="3" style="133" customWidth="1"/>
    <col min="765" max="765" width="6" style="133" customWidth="1"/>
    <col min="766" max="766" width="7.59765625" style="133" customWidth="1"/>
    <col min="767" max="767" width="3.69921875" style="133" customWidth="1"/>
    <col min="768" max="768" width="3.8984375" style="133" customWidth="1"/>
    <col min="769" max="769" width="3" style="133" customWidth="1"/>
    <col min="770" max="770" width="9.69921875" style="133" customWidth="1"/>
    <col min="771" max="771" width="10" style="133" customWidth="1"/>
    <col min="772" max="772" width="7.59765625" style="133" customWidth="1"/>
    <col min="773" max="773" width="12.59765625" style="133" customWidth="1"/>
    <col min="774" max="774" width="3.5" style="133" customWidth="1"/>
    <col min="775" max="775" width="11.59765625" style="133" customWidth="1"/>
    <col min="776" max="776" width="11.69921875" style="133" customWidth="1"/>
    <col min="777" max="777" width="7.69921875" style="133" customWidth="1"/>
    <col min="778" max="778" width="10.5" style="133" customWidth="1"/>
    <col min="779" max="779" width="8.8984375" style="133" customWidth="1"/>
    <col min="780" max="780" width="11.3984375" style="133" customWidth="1"/>
    <col min="781" max="781" width="14.3984375" style="133" customWidth="1"/>
    <col min="782" max="782" width="6.5" style="133" customWidth="1"/>
    <col min="783" max="783" width="8.69921875" style="133" customWidth="1"/>
    <col min="784" max="784" width="16.59765625" style="133" customWidth="1"/>
    <col min="785" max="785" width="14.59765625" style="133" customWidth="1"/>
    <col min="786" max="786" width="11.59765625" style="133" customWidth="1"/>
    <col min="787" max="787" width="14.09765625" style="133" customWidth="1"/>
    <col min="788" max="788" width="13.5" style="133" customWidth="1"/>
    <col min="789" max="789" width="8" style="133" customWidth="1"/>
    <col min="790" max="790" width="11.3984375" style="133" customWidth="1"/>
    <col min="791" max="791" width="8.19921875" style="133" customWidth="1"/>
    <col min="792" max="1019" width="8.796875" style="133"/>
    <col min="1020" max="1020" width="3" style="133" customWidth="1"/>
    <col min="1021" max="1021" width="6" style="133" customWidth="1"/>
    <col min="1022" max="1022" width="7.59765625" style="133" customWidth="1"/>
    <col min="1023" max="1023" width="3.69921875" style="133" customWidth="1"/>
    <col min="1024" max="1024" width="3.8984375" style="133" customWidth="1"/>
    <col min="1025" max="1025" width="3" style="133" customWidth="1"/>
    <col min="1026" max="1026" width="9.69921875" style="133" customWidth="1"/>
    <col min="1027" max="1027" width="10" style="133" customWidth="1"/>
    <col min="1028" max="1028" width="7.59765625" style="133" customWidth="1"/>
    <col min="1029" max="1029" width="12.59765625" style="133" customWidth="1"/>
    <col min="1030" max="1030" width="3.5" style="133" customWidth="1"/>
    <col min="1031" max="1031" width="11.59765625" style="133" customWidth="1"/>
    <col min="1032" max="1032" width="11.69921875" style="133" customWidth="1"/>
    <col min="1033" max="1033" width="7.69921875" style="133" customWidth="1"/>
    <col min="1034" max="1034" width="10.5" style="133" customWidth="1"/>
    <col min="1035" max="1035" width="8.8984375" style="133" customWidth="1"/>
    <col min="1036" max="1036" width="11.3984375" style="133" customWidth="1"/>
    <col min="1037" max="1037" width="14.3984375" style="133" customWidth="1"/>
    <col min="1038" max="1038" width="6.5" style="133" customWidth="1"/>
    <col min="1039" max="1039" width="8.69921875" style="133" customWidth="1"/>
    <col min="1040" max="1040" width="16.59765625" style="133" customWidth="1"/>
    <col min="1041" max="1041" width="14.59765625" style="133" customWidth="1"/>
    <col min="1042" max="1042" width="11.59765625" style="133" customWidth="1"/>
    <col min="1043" max="1043" width="14.09765625" style="133" customWidth="1"/>
    <col min="1044" max="1044" width="13.5" style="133" customWidth="1"/>
    <col min="1045" max="1045" width="8" style="133" customWidth="1"/>
    <col min="1046" max="1046" width="11.3984375" style="133" customWidth="1"/>
    <col min="1047" max="1047" width="8.19921875" style="133" customWidth="1"/>
    <col min="1048" max="1275" width="8.796875" style="133"/>
    <col min="1276" max="1276" width="3" style="133" customWidth="1"/>
    <col min="1277" max="1277" width="6" style="133" customWidth="1"/>
    <col min="1278" max="1278" width="7.59765625" style="133" customWidth="1"/>
    <col min="1279" max="1279" width="3.69921875" style="133" customWidth="1"/>
    <col min="1280" max="1280" width="3.8984375" style="133" customWidth="1"/>
    <col min="1281" max="1281" width="3" style="133" customWidth="1"/>
    <col min="1282" max="1282" width="9.69921875" style="133" customWidth="1"/>
    <col min="1283" max="1283" width="10" style="133" customWidth="1"/>
    <col min="1284" max="1284" width="7.59765625" style="133" customWidth="1"/>
    <col min="1285" max="1285" width="12.59765625" style="133" customWidth="1"/>
    <col min="1286" max="1286" width="3.5" style="133" customWidth="1"/>
    <col min="1287" max="1287" width="11.59765625" style="133" customWidth="1"/>
    <col min="1288" max="1288" width="11.69921875" style="133" customWidth="1"/>
    <col min="1289" max="1289" width="7.69921875" style="133" customWidth="1"/>
    <col min="1290" max="1290" width="10.5" style="133" customWidth="1"/>
    <col min="1291" max="1291" width="8.8984375" style="133" customWidth="1"/>
    <col min="1292" max="1292" width="11.3984375" style="133" customWidth="1"/>
    <col min="1293" max="1293" width="14.3984375" style="133" customWidth="1"/>
    <col min="1294" max="1294" width="6.5" style="133" customWidth="1"/>
    <col min="1295" max="1295" width="8.69921875" style="133" customWidth="1"/>
    <col min="1296" max="1296" width="16.59765625" style="133" customWidth="1"/>
    <col min="1297" max="1297" width="14.59765625" style="133" customWidth="1"/>
    <col min="1298" max="1298" width="11.59765625" style="133" customWidth="1"/>
    <col min="1299" max="1299" width="14.09765625" style="133" customWidth="1"/>
    <col min="1300" max="1300" width="13.5" style="133" customWidth="1"/>
    <col min="1301" max="1301" width="8" style="133" customWidth="1"/>
    <col min="1302" max="1302" width="11.3984375" style="133" customWidth="1"/>
    <col min="1303" max="1303" width="8.19921875" style="133" customWidth="1"/>
    <col min="1304" max="1531" width="8.796875" style="133"/>
    <col min="1532" max="1532" width="3" style="133" customWidth="1"/>
    <col min="1533" max="1533" width="6" style="133" customWidth="1"/>
    <col min="1534" max="1534" width="7.59765625" style="133" customWidth="1"/>
    <col min="1535" max="1535" width="3.69921875" style="133" customWidth="1"/>
    <col min="1536" max="1536" width="3.8984375" style="133" customWidth="1"/>
    <col min="1537" max="1537" width="3" style="133" customWidth="1"/>
    <col min="1538" max="1538" width="9.69921875" style="133" customWidth="1"/>
    <col min="1539" max="1539" width="10" style="133" customWidth="1"/>
    <col min="1540" max="1540" width="7.59765625" style="133" customWidth="1"/>
    <col min="1541" max="1541" width="12.59765625" style="133" customWidth="1"/>
    <col min="1542" max="1542" width="3.5" style="133" customWidth="1"/>
    <col min="1543" max="1543" width="11.59765625" style="133" customWidth="1"/>
    <col min="1544" max="1544" width="11.69921875" style="133" customWidth="1"/>
    <col min="1545" max="1545" width="7.69921875" style="133" customWidth="1"/>
    <col min="1546" max="1546" width="10.5" style="133" customWidth="1"/>
    <col min="1547" max="1547" width="8.8984375" style="133" customWidth="1"/>
    <col min="1548" max="1548" width="11.3984375" style="133" customWidth="1"/>
    <col min="1549" max="1549" width="14.3984375" style="133" customWidth="1"/>
    <col min="1550" max="1550" width="6.5" style="133" customWidth="1"/>
    <col min="1551" max="1551" width="8.69921875" style="133" customWidth="1"/>
    <col min="1552" max="1552" width="16.59765625" style="133" customWidth="1"/>
    <col min="1553" max="1553" width="14.59765625" style="133" customWidth="1"/>
    <col min="1554" max="1554" width="11.59765625" style="133" customWidth="1"/>
    <col min="1555" max="1555" width="14.09765625" style="133" customWidth="1"/>
    <col min="1556" max="1556" width="13.5" style="133" customWidth="1"/>
    <col min="1557" max="1557" width="8" style="133" customWidth="1"/>
    <col min="1558" max="1558" width="11.3984375" style="133" customWidth="1"/>
    <col min="1559" max="1559" width="8.19921875" style="133" customWidth="1"/>
    <col min="1560" max="1787" width="8.796875" style="133"/>
    <col min="1788" max="1788" width="3" style="133" customWidth="1"/>
    <col min="1789" max="1789" width="6" style="133" customWidth="1"/>
    <col min="1790" max="1790" width="7.59765625" style="133" customWidth="1"/>
    <col min="1791" max="1791" width="3.69921875" style="133" customWidth="1"/>
    <col min="1792" max="1792" width="3.8984375" style="133" customWidth="1"/>
    <col min="1793" max="1793" width="3" style="133" customWidth="1"/>
    <col min="1794" max="1794" width="9.69921875" style="133" customWidth="1"/>
    <col min="1795" max="1795" width="10" style="133" customWidth="1"/>
    <col min="1796" max="1796" width="7.59765625" style="133" customWidth="1"/>
    <col min="1797" max="1797" width="12.59765625" style="133" customWidth="1"/>
    <col min="1798" max="1798" width="3.5" style="133" customWidth="1"/>
    <col min="1799" max="1799" width="11.59765625" style="133" customWidth="1"/>
    <col min="1800" max="1800" width="11.69921875" style="133" customWidth="1"/>
    <col min="1801" max="1801" width="7.69921875" style="133" customWidth="1"/>
    <col min="1802" max="1802" width="10.5" style="133" customWidth="1"/>
    <col min="1803" max="1803" width="8.8984375" style="133" customWidth="1"/>
    <col min="1804" max="1804" width="11.3984375" style="133" customWidth="1"/>
    <col min="1805" max="1805" width="14.3984375" style="133" customWidth="1"/>
    <col min="1806" max="1806" width="6.5" style="133" customWidth="1"/>
    <col min="1807" max="1807" width="8.69921875" style="133" customWidth="1"/>
    <col min="1808" max="1808" width="16.59765625" style="133" customWidth="1"/>
    <col min="1809" max="1809" width="14.59765625" style="133" customWidth="1"/>
    <col min="1810" max="1810" width="11.59765625" style="133" customWidth="1"/>
    <col min="1811" max="1811" width="14.09765625" style="133" customWidth="1"/>
    <col min="1812" max="1812" width="13.5" style="133" customWidth="1"/>
    <col min="1813" max="1813" width="8" style="133" customWidth="1"/>
    <col min="1814" max="1814" width="11.3984375" style="133" customWidth="1"/>
    <col min="1815" max="1815" width="8.19921875" style="133" customWidth="1"/>
    <col min="1816" max="2043" width="8.796875" style="133"/>
    <col min="2044" max="2044" width="3" style="133" customWidth="1"/>
    <col min="2045" max="2045" width="6" style="133" customWidth="1"/>
    <col min="2046" max="2046" width="7.59765625" style="133" customWidth="1"/>
    <col min="2047" max="2047" width="3.69921875" style="133" customWidth="1"/>
    <col min="2048" max="2048" width="3.8984375" style="133" customWidth="1"/>
    <col min="2049" max="2049" width="3" style="133" customWidth="1"/>
    <col min="2050" max="2050" width="9.69921875" style="133" customWidth="1"/>
    <col min="2051" max="2051" width="10" style="133" customWidth="1"/>
    <col min="2052" max="2052" width="7.59765625" style="133" customWidth="1"/>
    <col min="2053" max="2053" width="12.59765625" style="133" customWidth="1"/>
    <col min="2054" max="2054" width="3.5" style="133" customWidth="1"/>
    <col min="2055" max="2055" width="11.59765625" style="133" customWidth="1"/>
    <col min="2056" max="2056" width="11.69921875" style="133" customWidth="1"/>
    <col min="2057" max="2057" width="7.69921875" style="133" customWidth="1"/>
    <col min="2058" max="2058" width="10.5" style="133" customWidth="1"/>
    <col min="2059" max="2059" width="8.8984375" style="133" customWidth="1"/>
    <col min="2060" max="2060" width="11.3984375" style="133" customWidth="1"/>
    <col min="2061" max="2061" width="14.3984375" style="133" customWidth="1"/>
    <col min="2062" max="2062" width="6.5" style="133" customWidth="1"/>
    <col min="2063" max="2063" width="8.69921875" style="133" customWidth="1"/>
    <col min="2064" max="2064" width="16.59765625" style="133" customWidth="1"/>
    <col min="2065" max="2065" width="14.59765625" style="133" customWidth="1"/>
    <col min="2066" max="2066" width="11.59765625" style="133" customWidth="1"/>
    <col min="2067" max="2067" width="14.09765625" style="133" customWidth="1"/>
    <col min="2068" max="2068" width="13.5" style="133" customWidth="1"/>
    <col min="2069" max="2069" width="8" style="133" customWidth="1"/>
    <col min="2070" max="2070" width="11.3984375" style="133" customWidth="1"/>
    <col min="2071" max="2071" width="8.19921875" style="133" customWidth="1"/>
    <col min="2072" max="2299" width="8.796875" style="133"/>
    <col min="2300" max="2300" width="3" style="133" customWidth="1"/>
    <col min="2301" max="2301" width="6" style="133" customWidth="1"/>
    <col min="2302" max="2302" width="7.59765625" style="133" customWidth="1"/>
    <col min="2303" max="2303" width="3.69921875" style="133" customWidth="1"/>
    <col min="2304" max="2304" width="3.8984375" style="133" customWidth="1"/>
    <col min="2305" max="2305" width="3" style="133" customWidth="1"/>
    <col min="2306" max="2306" width="9.69921875" style="133" customWidth="1"/>
    <col min="2307" max="2307" width="10" style="133" customWidth="1"/>
    <col min="2308" max="2308" width="7.59765625" style="133" customWidth="1"/>
    <col min="2309" max="2309" width="12.59765625" style="133" customWidth="1"/>
    <col min="2310" max="2310" width="3.5" style="133" customWidth="1"/>
    <col min="2311" max="2311" width="11.59765625" style="133" customWidth="1"/>
    <col min="2312" max="2312" width="11.69921875" style="133" customWidth="1"/>
    <col min="2313" max="2313" width="7.69921875" style="133" customWidth="1"/>
    <col min="2314" max="2314" width="10.5" style="133" customWidth="1"/>
    <col min="2315" max="2315" width="8.8984375" style="133" customWidth="1"/>
    <col min="2316" max="2316" width="11.3984375" style="133" customWidth="1"/>
    <col min="2317" max="2317" width="14.3984375" style="133" customWidth="1"/>
    <col min="2318" max="2318" width="6.5" style="133" customWidth="1"/>
    <col min="2319" max="2319" width="8.69921875" style="133" customWidth="1"/>
    <col min="2320" max="2320" width="16.59765625" style="133" customWidth="1"/>
    <col min="2321" max="2321" width="14.59765625" style="133" customWidth="1"/>
    <col min="2322" max="2322" width="11.59765625" style="133" customWidth="1"/>
    <col min="2323" max="2323" width="14.09765625" style="133" customWidth="1"/>
    <col min="2324" max="2324" width="13.5" style="133" customWidth="1"/>
    <col min="2325" max="2325" width="8" style="133" customWidth="1"/>
    <col min="2326" max="2326" width="11.3984375" style="133" customWidth="1"/>
    <col min="2327" max="2327" width="8.19921875" style="133" customWidth="1"/>
    <col min="2328" max="2555" width="8.796875" style="133"/>
    <col min="2556" max="2556" width="3" style="133" customWidth="1"/>
    <col min="2557" max="2557" width="6" style="133" customWidth="1"/>
    <col min="2558" max="2558" width="7.59765625" style="133" customWidth="1"/>
    <col min="2559" max="2559" width="3.69921875" style="133" customWidth="1"/>
    <col min="2560" max="2560" width="3.8984375" style="133" customWidth="1"/>
    <col min="2561" max="2561" width="3" style="133" customWidth="1"/>
    <col min="2562" max="2562" width="9.69921875" style="133" customWidth="1"/>
    <col min="2563" max="2563" width="10" style="133" customWidth="1"/>
    <col min="2564" max="2564" width="7.59765625" style="133" customWidth="1"/>
    <col min="2565" max="2565" width="12.59765625" style="133" customWidth="1"/>
    <col min="2566" max="2566" width="3.5" style="133" customWidth="1"/>
    <col min="2567" max="2567" width="11.59765625" style="133" customWidth="1"/>
    <col min="2568" max="2568" width="11.69921875" style="133" customWidth="1"/>
    <col min="2569" max="2569" width="7.69921875" style="133" customWidth="1"/>
    <col min="2570" max="2570" width="10.5" style="133" customWidth="1"/>
    <col min="2571" max="2571" width="8.8984375" style="133" customWidth="1"/>
    <col min="2572" max="2572" width="11.3984375" style="133" customWidth="1"/>
    <col min="2573" max="2573" width="14.3984375" style="133" customWidth="1"/>
    <col min="2574" max="2574" width="6.5" style="133" customWidth="1"/>
    <col min="2575" max="2575" width="8.69921875" style="133" customWidth="1"/>
    <col min="2576" max="2576" width="16.59765625" style="133" customWidth="1"/>
    <col min="2577" max="2577" width="14.59765625" style="133" customWidth="1"/>
    <col min="2578" max="2578" width="11.59765625" style="133" customWidth="1"/>
    <col min="2579" max="2579" width="14.09765625" style="133" customWidth="1"/>
    <col min="2580" max="2580" width="13.5" style="133" customWidth="1"/>
    <col min="2581" max="2581" width="8" style="133" customWidth="1"/>
    <col min="2582" max="2582" width="11.3984375" style="133" customWidth="1"/>
    <col min="2583" max="2583" width="8.19921875" style="133" customWidth="1"/>
    <col min="2584" max="2811" width="8.796875" style="133"/>
    <col min="2812" max="2812" width="3" style="133" customWidth="1"/>
    <col min="2813" max="2813" width="6" style="133" customWidth="1"/>
    <col min="2814" max="2814" width="7.59765625" style="133" customWidth="1"/>
    <col min="2815" max="2815" width="3.69921875" style="133" customWidth="1"/>
    <col min="2816" max="2816" width="3.8984375" style="133" customWidth="1"/>
    <col min="2817" max="2817" width="3" style="133" customWidth="1"/>
    <col min="2818" max="2818" width="9.69921875" style="133" customWidth="1"/>
    <col min="2819" max="2819" width="10" style="133" customWidth="1"/>
    <col min="2820" max="2820" width="7.59765625" style="133" customWidth="1"/>
    <col min="2821" max="2821" width="12.59765625" style="133" customWidth="1"/>
    <col min="2822" max="2822" width="3.5" style="133" customWidth="1"/>
    <col min="2823" max="2823" width="11.59765625" style="133" customWidth="1"/>
    <col min="2824" max="2824" width="11.69921875" style="133" customWidth="1"/>
    <col min="2825" max="2825" width="7.69921875" style="133" customWidth="1"/>
    <col min="2826" max="2826" width="10.5" style="133" customWidth="1"/>
    <col min="2827" max="2827" width="8.8984375" style="133" customWidth="1"/>
    <col min="2828" max="2828" width="11.3984375" style="133" customWidth="1"/>
    <col min="2829" max="2829" width="14.3984375" style="133" customWidth="1"/>
    <col min="2830" max="2830" width="6.5" style="133" customWidth="1"/>
    <col min="2831" max="2831" width="8.69921875" style="133" customWidth="1"/>
    <col min="2832" max="2832" width="16.59765625" style="133" customWidth="1"/>
    <col min="2833" max="2833" width="14.59765625" style="133" customWidth="1"/>
    <col min="2834" max="2834" width="11.59765625" style="133" customWidth="1"/>
    <col min="2835" max="2835" width="14.09765625" style="133" customWidth="1"/>
    <col min="2836" max="2836" width="13.5" style="133" customWidth="1"/>
    <col min="2837" max="2837" width="8" style="133" customWidth="1"/>
    <col min="2838" max="2838" width="11.3984375" style="133" customWidth="1"/>
    <col min="2839" max="2839" width="8.19921875" style="133" customWidth="1"/>
    <col min="2840" max="3067" width="8.796875" style="133"/>
    <col min="3068" max="3068" width="3" style="133" customWidth="1"/>
    <col min="3069" max="3069" width="6" style="133" customWidth="1"/>
    <col min="3070" max="3070" width="7.59765625" style="133" customWidth="1"/>
    <col min="3071" max="3071" width="3.69921875" style="133" customWidth="1"/>
    <col min="3072" max="3072" width="3.8984375" style="133" customWidth="1"/>
    <col min="3073" max="3073" width="3" style="133" customWidth="1"/>
    <col min="3074" max="3074" width="9.69921875" style="133" customWidth="1"/>
    <col min="3075" max="3075" width="10" style="133" customWidth="1"/>
    <col min="3076" max="3076" width="7.59765625" style="133" customWidth="1"/>
    <col min="3077" max="3077" width="12.59765625" style="133" customWidth="1"/>
    <col min="3078" max="3078" width="3.5" style="133" customWidth="1"/>
    <col min="3079" max="3079" width="11.59765625" style="133" customWidth="1"/>
    <col min="3080" max="3080" width="11.69921875" style="133" customWidth="1"/>
    <col min="3081" max="3081" width="7.69921875" style="133" customWidth="1"/>
    <col min="3082" max="3082" width="10.5" style="133" customWidth="1"/>
    <col min="3083" max="3083" width="8.8984375" style="133" customWidth="1"/>
    <col min="3084" max="3084" width="11.3984375" style="133" customWidth="1"/>
    <col min="3085" max="3085" width="14.3984375" style="133" customWidth="1"/>
    <col min="3086" max="3086" width="6.5" style="133" customWidth="1"/>
    <col min="3087" max="3087" width="8.69921875" style="133" customWidth="1"/>
    <col min="3088" max="3088" width="16.59765625" style="133" customWidth="1"/>
    <col min="3089" max="3089" width="14.59765625" style="133" customWidth="1"/>
    <col min="3090" max="3090" width="11.59765625" style="133" customWidth="1"/>
    <col min="3091" max="3091" width="14.09765625" style="133" customWidth="1"/>
    <col min="3092" max="3092" width="13.5" style="133" customWidth="1"/>
    <col min="3093" max="3093" width="8" style="133" customWidth="1"/>
    <col min="3094" max="3094" width="11.3984375" style="133" customWidth="1"/>
    <col min="3095" max="3095" width="8.19921875" style="133" customWidth="1"/>
    <col min="3096" max="3323" width="8.796875" style="133"/>
    <col min="3324" max="3324" width="3" style="133" customWidth="1"/>
    <col min="3325" max="3325" width="6" style="133" customWidth="1"/>
    <col min="3326" max="3326" width="7.59765625" style="133" customWidth="1"/>
    <col min="3327" max="3327" width="3.69921875" style="133" customWidth="1"/>
    <col min="3328" max="3328" width="3.8984375" style="133" customWidth="1"/>
    <col min="3329" max="3329" width="3" style="133" customWidth="1"/>
    <col min="3330" max="3330" width="9.69921875" style="133" customWidth="1"/>
    <col min="3331" max="3331" width="10" style="133" customWidth="1"/>
    <col min="3332" max="3332" width="7.59765625" style="133" customWidth="1"/>
    <col min="3333" max="3333" width="12.59765625" style="133" customWidth="1"/>
    <col min="3334" max="3334" width="3.5" style="133" customWidth="1"/>
    <col min="3335" max="3335" width="11.59765625" style="133" customWidth="1"/>
    <col min="3336" max="3336" width="11.69921875" style="133" customWidth="1"/>
    <col min="3337" max="3337" width="7.69921875" style="133" customWidth="1"/>
    <col min="3338" max="3338" width="10.5" style="133" customWidth="1"/>
    <col min="3339" max="3339" width="8.8984375" style="133" customWidth="1"/>
    <col min="3340" max="3340" width="11.3984375" style="133" customWidth="1"/>
    <col min="3341" max="3341" width="14.3984375" style="133" customWidth="1"/>
    <col min="3342" max="3342" width="6.5" style="133" customWidth="1"/>
    <col min="3343" max="3343" width="8.69921875" style="133" customWidth="1"/>
    <col min="3344" max="3344" width="16.59765625" style="133" customWidth="1"/>
    <col min="3345" max="3345" width="14.59765625" style="133" customWidth="1"/>
    <col min="3346" max="3346" width="11.59765625" style="133" customWidth="1"/>
    <col min="3347" max="3347" width="14.09765625" style="133" customWidth="1"/>
    <col min="3348" max="3348" width="13.5" style="133" customWidth="1"/>
    <col min="3349" max="3349" width="8" style="133" customWidth="1"/>
    <col min="3350" max="3350" width="11.3984375" style="133" customWidth="1"/>
    <col min="3351" max="3351" width="8.19921875" style="133" customWidth="1"/>
    <col min="3352" max="3579" width="8.796875" style="133"/>
    <col min="3580" max="3580" width="3" style="133" customWidth="1"/>
    <col min="3581" max="3581" width="6" style="133" customWidth="1"/>
    <col min="3582" max="3582" width="7.59765625" style="133" customWidth="1"/>
    <col min="3583" max="3583" width="3.69921875" style="133" customWidth="1"/>
    <col min="3584" max="3584" width="3.8984375" style="133" customWidth="1"/>
    <col min="3585" max="3585" width="3" style="133" customWidth="1"/>
    <col min="3586" max="3586" width="9.69921875" style="133" customWidth="1"/>
    <col min="3587" max="3587" width="10" style="133" customWidth="1"/>
    <col min="3588" max="3588" width="7.59765625" style="133" customWidth="1"/>
    <col min="3589" max="3589" width="12.59765625" style="133" customWidth="1"/>
    <col min="3590" max="3590" width="3.5" style="133" customWidth="1"/>
    <col min="3591" max="3591" width="11.59765625" style="133" customWidth="1"/>
    <col min="3592" max="3592" width="11.69921875" style="133" customWidth="1"/>
    <col min="3593" max="3593" width="7.69921875" style="133" customWidth="1"/>
    <col min="3594" max="3594" width="10.5" style="133" customWidth="1"/>
    <col min="3595" max="3595" width="8.8984375" style="133" customWidth="1"/>
    <col min="3596" max="3596" width="11.3984375" style="133" customWidth="1"/>
    <col min="3597" max="3597" width="14.3984375" style="133" customWidth="1"/>
    <col min="3598" max="3598" width="6.5" style="133" customWidth="1"/>
    <col min="3599" max="3599" width="8.69921875" style="133" customWidth="1"/>
    <col min="3600" max="3600" width="16.59765625" style="133" customWidth="1"/>
    <col min="3601" max="3601" width="14.59765625" style="133" customWidth="1"/>
    <col min="3602" max="3602" width="11.59765625" style="133" customWidth="1"/>
    <col min="3603" max="3603" width="14.09765625" style="133" customWidth="1"/>
    <col min="3604" max="3604" width="13.5" style="133" customWidth="1"/>
    <col min="3605" max="3605" width="8" style="133" customWidth="1"/>
    <col min="3606" max="3606" width="11.3984375" style="133" customWidth="1"/>
    <col min="3607" max="3607" width="8.19921875" style="133" customWidth="1"/>
    <col min="3608" max="3835" width="8.796875" style="133"/>
    <col min="3836" max="3836" width="3" style="133" customWidth="1"/>
    <col min="3837" max="3837" width="6" style="133" customWidth="1"/>
    <col min="3838" max="3838" width="7.59765625" style="133" customWidth="1"/>
    <col min="3839" max="3839" width="3.69921875" style="133" customWidth="1"/>
    <col min="3840" max="3840" width="3.8984375" style="133" customWidth="1"/>
    <col min="3841" max="3841" width="3" style="133" customWidth="1"/>
    <col min="3842" max="3842" width="9.69921875" style="133" customWidth="1"/>
    <col min="3843" max="3843" width="10" style="133" customWidth="1"/>
    <col min="3844" max="3844" width="7.59765625" style="133" customWidth="1"/>
    <col min="3845" max="3845" width="12.59765625" style="133" customWidth="1"/>
    <col min="3846" max="3846" width="3.5" style="133" customWidth="1"/>
    <col min="3847" max="3847" width="11.59765625" style="133" customWidth="1"/>
    <col min="3848" max="3848" width="11.69921875" style="133" customWidth="1"/>
    <col min="3849" max="3849" width="7.69921875" style="133" customWidth="1"/>
    <col min="3850" max="3850" width="10.5" style="133" customWidth="1"/>
    <col min="3851" max="3851" width="8.8984375" style="133" customWidth="1"/>
    <col min="3852" max="3852" width="11.3984375" style="133" customWidth="1"/>
    <col min="3853" max="3853" width="14.3984375" style="133" customWidth="1"/>
    <col min="3854" max="3854" width="6.5" style="133" customWidth="1"/>
    <col min="3855" max="3855" width="8.69921875" style="133" customWidth="1"/>
    <col min="3856" max="3856" width="16.59765625" style="133" customWidth="1"/>
    <col min="3857" max="3857" width="14.59765625" style="133" customWidth="1"/>
    <col min="3858" max="3858" width="11.59765625" style="133" customWidth="1"/>
    <col min="3859" max="3859" width="14.09765625" style="133" customWidth="1"/>
    <col min="3860" max="3860" width="13.5" style="133" customWidth="1"/>
    <col min="3861" max="3861" width="8" style="133" customWidth="1"/>
    <col min="3862" max="3862" width="11.3984375" style="133" customWidth="1"/>
    <col min="3863" max="3863" width="8.19921875" style="133" customWidth="1"/>
    <col min="3864" max="4091" width="8.796875" style="133"/>
    <col min="4092" max="4092" width="3" style="133" customWidth="1"/>
    <col min="4093" max="4093" width="6" style="133" customWidth="1"/>
    <col min="4094" max="4094" width="7.59765625" style="133" customWidth="1"/>
    <col min="4095" max="4095" width="3.69921875" style="133" customWidth="1"/>
    <col min="4096" max="4096" width="3.8984375" style="133" customWidth="1"/>
    <col min="4097" max="4097" width="3" style="133" customWidth="1"/>
    <col min="4098" max="4098" width="9.69921875" style="133" customWidth="1"/>
    <col min="4099" max="4099" width="10" style="133" customWidth="1"/>
    <col min="4100" max="4100" width="7.59765625" style="133" customWidth="1"/>
    <col min="4101" max="4101" width="12.59765625" style="133" customWidth="1"/>
    <col min="4102" max="4102" width="3.5" style="133" customWidth="1"/>
    <col min="4103" max="4103" width="11.59765625" style="133" customWidth="1"/>
    <col min="4104" max="4104" width="11.69921875" style="133" customWidth="1"/>
    <col min="4105" max="4105" width="7.69921875" style="133" customWidth="1"/>
    <col min="4106" max="4106" width="10.5" style="133" customWidth="1"/>
    <col min="4107" max="4107" width="8.8984375" style="133" customWidth="1"/>
    <col min="4108" max="4108" width="11.3984375" style="133" customWidth="1"/>
    <col min="4109" max="4109" width="14.3984375" style="133" customWidth="1"/>
    <col min="4110" max="4110" width="6.5" style="133" customWidth="1"/>
    <col min="4111" max="4111" width="8.69921875" style="133" customWidth="1"/>
    <col min="4112" max="4112" width="16.59765625" style="133" customWidth="1"/>
    <col min="4113" max="4113" width="14.59765625" style="133" customWidth="1"/>
    <col min="4114" max="4114" width="11.59765625" style="133" customWidth="1"/>
    <col min="4115" max="4115" width="14.09765625" style="133" customWidth="1"/>
    <col min="4116" max="4116" width="13.5" style="133" customWidth="1"/>
    <col min="4117" max="4117" width="8" style="133" customWidth="1"/>
    <col min="4118" max="4118" width="11.3984375" style="133" customWidth="1"/>
    <col min="4119" max="4119" width="8.19921875" style="133" customWidth="1"/>
    <col min="4120" max="4347" width="8.796875" style="133"/>
    <col min="4348" max="4348" width="3" style="133" customWidth="1"/>
    <col min="4349" max="4349" width="6" style="133" customWidth="1"/>
    <col min="4350" max="4350" width="7.59765625" style="133" customWidth="1"/>
    <col min="4351" max="4351" width="3.69921875" style="133" customWidth="1"/>
    <col min="4352" max="4352" width="3.8984375" style="133" customWidth="1"/>
    <col min="4353" max="4353" width="3" style="133" customWidth="1"/>
    <col min="4354" max="4354" width="9.69921875" style="133" customWidth="1"/>
    <col min="4355" max="4355" width="10" style="133" customWidth="1"/>
    <col min="4356" max="4356" width="7.59765625" style="133" customWidth="1"/>
    <col min="4357" max="4357" width="12.59765625" style="133" customWidth="1"/>
    <col min="4358" max="4358" width="3.5" style="133" customWidth="1"/>
    <col min="4359" max="4359" width="11.59765625" style="133" customWidth="1"/>
    <col min="4360" max="4360" width="11.69921875" style="133" customWidth="1"/>
    <col min="4361" max="4361" width="7.69921875" style="133" customWidth="1"/>
    <col min="4362" max="4362" width="10.5" style="133" customWidth="1"/>
    <col min="4363" max="4363" width="8.8984375" style="133" customWidth="1"/>
    <col min="4364" max="4364" width="11.3984375" style="133" customWidth="1"/>
    <col min="4365" max="4365" width="14.3984375" style="133" customWidth="1"/>
    <col min="4366" max="4366" width="6.5" style="133" customWidth="1"/>
    <col min="4367" max="4367" width="8.69921875" style="133" customWidth="1"/>
    <col min="4368" max="4368" width="16.59765625" style="133" customWidth="1"/>
    <col min="4369" max="4369" width="14.59765625" style="133" customWidth="1"/>
    <col min="4370" max="4370" width="11.59765625" style="133" customWidth="1"/>
    <col min="4371" max="4371" width="14.09765625" style="133" customWidth="1"/>
    <col min="4372" max="4372" width="13.5" style="133" customWidth="1"/>
    <col min="4373" max="4373" width="8" style="133" customWidth="1"/>
    <col min="4374" max="4374" width="11.3984375" style="133" customWidth="1"/>
    <col min="4375" max="4375" width="8.19921875" style="133" customWidth="1"/>
    <col min="4376" max="4603" width="8.796875" style="133"/>
    <col min="4604" max="4604" width="3" style="133" customWidth="1"/>
    <col min="4605" max="4605" width="6" style="133" customWidth="1"/>
    <col min="4606" max="4606" width="7.59765625" style="133" customWidth="1"/>
    <col min="4607" max="4607" width="3.69921875" style="133" customWidth="1"/>
    <col min="4608" max="4608" width="3.8984375" style="133" customWidth="1"/>
    <col min="4609" max="4609" width="3" style="133" customWidth="1"/>
    <col min="4610" max="4610" width="9.69921875" style="133" customWidth="1"/>
    <col min="4611" max="4611" width="10" style="133" customWidth="1"/>
    <col min="4612" max="4612" width="7.59765625" style="133" customWidth="1"/>
    <col min="4613" max="4613" width="12.59765625" style="133" customWidth="1"/>
    <col min="4614" max="4614" width="3.5" style="133" customWidth="1"/>
    <col min="4615" max="4615" width="11.59765625" style="133" customWidth="1"/>
    <col min="4616" max="4616" width="11.69921875" style="133" customWidth="1"/>
    <col min="4617" max="4617" width="7.69921875" style="133" customWidth="1"/>
    <col min="4618" max="4618" width="10.5" style="133" customWidth="1"/>
    <col min="4619" max="4619" width="8.8984375" style="133" customWidth="1"/>
    <col min="4620" max="4620" width="11.3984375" style="133" customWidth="1"/>
    <col min="4621" max="4621" width="14.3984375" style="133" customWidth="1"/>
    <col min="4622" max="4622" width="6.5" style="133" customWidth="1"/>
    <col min="4623" max="4623" width="8.69921875" style="133" customWidth="1"/>
    <col min="4624" max="4624" width="16.59765625" style="133" customWidth="1"/>
    <col min="4625" max="4625" width="14.59765625" style="133" customWidth="1"/>
    <col min="4626" max="4626" width="11.59765625" style="133" customWidth="1"/>
    <col min="4627" max="4627" width="14.09765625" style="133" customWidth="1"/>
    <col min="4628" max="4628" width="13.5" style="133" customWidth="1"/>
    <col min="4629" max="4629" width="8" style="133" customWidth="1"/>
    <col min="4630" max="4630" width="11.3984375" style="133" customWidth="1"/>
    <col min="4631" max="4631" width="8.19921875" style="133" customWidth="1"/>
    <col min="4632" max="4859" width="8.796875" style="133"/>
    <col min="4860" max="4860" width="3" style="133" customWidth="1"/>
    <col min="4861" max="4861" width="6" style="133" customWidth="1"/>
    <col min="4862" max="4862" width="7.59765625" style="133" customWidth="1"/>
    <col min="4863" max="4863" width="3.69921875" style="133" customWidth="1"/>
    <col min="4864" max="4864" width="3.8984375" style="133" customWidth="1"/>
    <col min="4865" max="4865" width="3" style="133" customWidth="1"/>
    <col min="4866" max="4866" width="9.69921875" style="133" customWidth="1"/>
    <col min="4867" max="4867" width="10" style="133" customWidth="1"/>
    <col min="4868" max="4868" width="7.59765625" style="133" customWidth="1"/>
    <col min="4869" max="4869" width="12.59765625" style="133" customWidth="1"/>
    <col min="4870" max="4870" width="3.5" style="133" customWidth="1"/>
    <col min="4871" max="4871" width="11.59765625" style="133" customWidth="1"/>
    <col min="4872" max="4872" width="11.69921875" style="133" customWidth="1"/>
    <col min="4873" max="4873" width="7.69921875" style="133" customWidth="1"/>
    <col min="4874" max="4874" width="10.5" style="133" customWidth="1"/>
    <col min="4875" max="4875" width="8.8984375" style="133" customWidth="1"/>
    <col min="4876" max="4876" width="11.3984375" style="133" customWidth="1"/>
    <col min="4877" max="4877" width="14.3984375" style="133" customWidth="1"/>
    <col min="4878" max="4878" width="6.5" style="133" customWidth="1"/>
    <col min="4879" max="4879" width="8.69921875" style="133" customWidth="1"/>
    <col min="4880" max="4880" width="16.59765625" style="133" customWidth="1"/>
    <col min="4881" max="4881" width="14.59765625" style="133" customWidth="1"/>
    <col min="4882" max="4882" width="11.59765625" style="133" customWidth="1"/>
    <col min="4883" max="4883" width="14.09765625" style="133" customWidth="1"/>
    <col min="4884" max="4884" width="13.5" style="133" customWidth="1"/>
    <col min="4885" max="4885" width="8" style="133" customWidth="1"/>
    <col min="4886" max="4886" width="11.3984375" style="133" customWidth="1"/>
    <col min="4887" max="4887" width="8.19921875" style="133" customWidth="1"/>
    <col min="4888" max="5115" width="8.796875" style="133"/>
    <col min="5116" max="5116" width="3" style="133" customWidth="1"/>
    <col min="5117" max="5117" width="6" style="133" customWidth="1"/>
    <col min="5118" max="5118" width="7.59765625" style="133" customWidth="1"/>
    <col min="5119" max="5119" width="3.69921875" style="133" customWidth="1"/>
    <col min="5120" max="5120" width="3.8984375" style="133" customWidth="1"/>
    <col min="5121" max="5121" width="3" style="133" customWidth="1"/>
    <col min="5122" max="5122" width="9.69921875" style="133" customWidth="1"/>
    <col min="5123" max="5123" width="10" style="133" customWidth="1"/>
    <col min="5124" max="5124" width="7.59765625" style="133" customWidth="1"/>
    <col min="5125" max="5125" width="12.59765625" style="133" customWidth="1"/>
    <col min="5126" max="5126" width="3.5" style="133" customWidth="1"/>
    <col min="5127" max="5127" width="11.59765625" style="133" customWidth="1"/>
    <col min="5128" max="5128" width="11.69921875" style="133" customWidth="1"/>
    <col min="5129" max="5129" width="7.69921875" style="133" customWidth="1"/>
    <col min="5130" max="5130" width="10.5" style="133" customWidth="1"/>
    <col min="5131" max="5131" width="8.8984375" style="133" customWidth="1"/>
    <col min="5132" max="5132" width="11.3984375" style="133" customWidth="1"/>
    <col min="5133" max="5133" width="14.3984375" style="133" customWidth="1"/>
    <col min="5134" max="5134" width="6.5" style="133" customWidth="1"/>
    <col min="5135" max="5135" width="8.69921875" style="133" customWidth="1"/>
    <col min="5136" max="5136" width="16.59765625" style="133" customWidth="1"/>
    <col min="5137" max="5137" width="14.59765625" style="133" customWidth="1"/>
    <col min="5138" max="5138" width="11.59765625" style="133" customWidth="1"/>
    <col min="5139" max="5139" width="14.09765625" style="133" customWidth="1"/>
    <col min="5140" max="5140" width="13.5" style="133" customWidth="1"/>
    <col min="5141" max="5141" width="8" style="133" customWidth="1"/>
    <col min="5142" max="5142" width="11.3984375" style="133" customWidth="1"/>
    <col min="5143" max="5143" width="8.19921875" style="133" customWidth="1"/>
    <col min="5144" max="5371" width="8.796875" style="133"/>
    <col min="5372" max="5372" width="3" style="133" customWidth="1"/>
    <col min="5373" max="5373" width="6" style="133" customWidth="1"/>
    <col min="5374" max="5374" width="7.59765625" style="133" customWidth="1"/>
    <col min="5375" max="5375" width="3.69921875" style="133" customWidth="1"/>
    <col min="5376" max="5376" width="3.8984375" style="133" customWidth="1"/>
    <col min="5377" max="5377" width="3" style="133" customWidth="1"/>
    <col min="5378" max="5378" width="9.69921875" style="133" customWidth="1"/>
    <col min="5379" max="5379" width="10" style="133" customWidth="1"/>
    <col min="5380" max="5380" width="7.59765625" style="133" customWidth="1"/>
    <col min="5381" max="5381" width="12.59765625" style="133" customWidth="1"/>
    <col min="5382" max="5382" width="3.5" style="133" customWidth="1"/>
    <col min="5383" max="5383" width="11.59765625" style="133" customWidth="1"/>
    <col min="5384" max="5384" width="11.69921875" style="133" customWidth="1"/>
    <col min="5385" max="5385" width="7.69921875" style="133" customWidth="1"/>
    <col min="5386" max="5386" width="10.5" style="133" customWidth="1"/>
    <col min="5387" max="5387" width="8.8984375" style="133" customWidth="1"/>
    <col min="5388" max="5388" width="11.3984375" style="133" customWidth="1"/>
    <col min="5389" max="5389" width="14.3984375" style="133" customWidth="1"/>
    <col min="5390" max="5390" width="6.5" style="133" customWidth="1"/>
    <col min="5391" max="5391" width="8.69921875" style="133" customWidth="1"/>
    <col min="5392" max="5392" width="16.59765625" style="133" customWidth="1"/>
    <col min="5393" max="5393" width="14.59765625" style="133" customWidth="1"/>
    <col min="5394" max="5394" width="11.59765625" style="133" customWidth="1"/>
    <col min="5395" max="5395" width="14.09765625" style="133" customWidth="1"/>
    <col min="5396" max="5396" width="13.5" style="133" customWidth="1"/>
    <col min="5397" max="5397" width="8" style="133" customWidth="1"/>
    <col min="5398" max="5398" width="11.3984375" style="133" customWidth="1"/>
    <col min="5399" max="5399" width="8.19921875" style="133" customWidth="1"/>
    <col min="5400" max="5627" width="8.796875" style="133"/>
    <col min="5628" max="5628" width="3" style="133" customWidth="1"/>
    <col min="5629" max="5629" width="6" style="133" customWidth="1"/>
    <col min="5630" max="5630" width="7.59765625" style="133" customWidth="1"/>
    <col min="5631" max="5631" width="3.69921875" style="133" customWidth="1"/>
    <col min="5632" max="5632" width="3.8984375" style="133" customWidth="1"/>
    <col min="5633" max="5633" width="3" style="133" customWidth="1"/>
    <col min="5634" max="5634" width="9.69921875" style="133" customWidth="1"/>
    <col min="5635" max="5635" width="10" style="133" customWidth="1"/>
    <col min="5636" max="5636" width="7.59765625" style="133" customWidth="1"/>
    <col min="5637" max="5637" width="12.59765625" style="133" customWidth="1"/>
    <col min="5638" max="5638" width="3.5" style="133" customWidth="1"/>
    <col min="5639" max="5639" width="11.59765625" style="133" customWidth="1"/>
    <col min="5640" max="5640" width="11.69921875" style="133" customWidth="1"/>
    <col min="5641" max="5641" width="7.69921875" style="133" customWidth="1"/>
    <col min="5642" max="5642" width="10.5" style="133" customWidth="1"/>
    <col min="5643" max="5643" width="8.8984375" style="133" customWidth="1"/>
    <col min="5644" max="5644" width="11.3984375" style="133" customWidth="1"/>
    <col min="5645" max="5645" width="14.3984375" style="133" customWidth="1"/>
    <col min="5646" max="5646" width="6.5" style="133" customWidth="1"/>
    <col min="5647" max="5647" width="8.69921875" style="133" customWidth="1"/>
    <col min="5648" max="5648" width="16.59765625" style="133" customWidth="1"/>
    <col min="5649" max="5649" width="14.59765625" style="133" customWidth="1"/>
    <col min="5650" max="5650" width="11.59765625" style="133" customWidth="1"/>
    <col min="5651" max="5651" width="14.09765625" style="133" customWidth="1"/>
    <col min="5652" max="5652" width="13.5" style="133" customWidth="1"/>
    <col min="5653" max="5653" width="8" style="133" customWidth="1"/>
    <col min="5654" max="5654" width="11.3984375" style="133" customWidth="1"/>
    <col min="5655" max="5655" width="8.19921875" style="133" customWidth="1"/>
    <col min="5656" max="5883" width="8.796875" style="133"/>
    <col min="5884" max="5884" width="3" style="133" customWidth="1"/>
    <col min="5885" max="5885" width="6" style="133" customWidth="1"/>
    <col min="5886" max="5886" width="7.59765625" style="133" customWidth="1"/>
    <col min="5887" max="5887" width="3.69921875" style="133" customWidth="1"/>
    <col min="5888" max="5888" width="3.8984375" style="133" customWidth="1"/>
    <col min="5889" max="5889" width="3" style="133" customWidth="1"/>
    <col min="5890" max="5890" width="9.69921875" style="133" customWidth="1"/>
    <col min="5891" max="5891" width="10" style="133" customWidth="1"/>
    <col min="5892" max="5892" width="7.59765625" style="133" customWidth="1"/>
    <col min="5893" max="5893" width="12.59765625" style="133" customWidth="1"/>
    <col min="5894" max="5894" width="3.5" style="133" customWidth="1"/>
    <col min="5895" max="5895" width="11.59765625" style="133" customWidth="1"/>
    <col min="5896" max="5896" width="11.69921875" style="133" customWidth="1"/>
    <col min="5897" max="5897" width="7.69921875" style="133" customWidth="1"/>
    <col min="5898" max="5898" width="10.5" style="133" customWidth="1"/>
    <col min="5899" max="5899" width="8.8984375" style="133" customWidth="1"/>
    <col min="5900" max="5900" width="11.3984375" style="133" customWidth="1"/>
    <col min="5901" max="5901" width="14.3984375" style="133" customWidth="1"/>
    <col min="5902" max="5902" width="6.5" style="133" customWidth="1"/>
    <col min="5903" max="5903" width="8.69921875" style="133" customWidth="1"/>
    <col min="5904" max="5904" width="16.59765625" style="133" customWidth="1"/>
    <col min="5905" max="5905" width="14.59765625" style="133" customWidth="1"/>
    <col min="5906" max="5906" width="11.59765625" style="133" customWidth="1"/>
    <col min="5907" max="5907" width="14.09765625" style="133" customWidth="1"/>
    <col min="5908" max="5908" width="13.5" style="133" customWidth="1"/>
    <col min="5909" max="5909" width="8" style="133" customWidth="1"/>
    <col min="5910" max="5910" width="11.3984375" style="133" customWidth="1"/>
    <col min="5911" max="5911" width="8.19921875" style="133" customWidth="1"/>
    <col min="5912" max="6139" width="8.796875" style="133"/>
    <col min="6140" max="6140" width="3" style="133" customWidth="1"/>
    <col min="6141" max="6141" width="6" style="133" customWidth="1"/>
    <col min="6142" max="6142" width="7.59765625" style="133" customWidth="1"/>
    <col min="6143" max="6143" width="3.69921875" style="133" customWidth="1"/>
    <col min="6144" max="6144" width="3.8984375" style="133" customWidth="1"/>
    <col min="6145" max="6145" width="3" style="133" customWidth="1"/>
    <col min="6146" max="6146" width="9.69921875" style="133" customWidth="1"/>
    <col min="6147" max="6147" width="10" style="133" customWidth="1"/>
    <col min="6148" max="6148" width="7.59765625" style="133" customWidth="1"/>
    <col min="6149" max="6149" width="12.59765625" style="133" customWidth="1"/>
    <col min="6150" max="6150" width="3.5" style="133" customWidth="1"/>
    <col min="6151" max="6151" width="11.59765625" style="133" customWidth="1"/>
    <col min="6152" max="6152" width="11.69921875" style="133" customWidth="1"/>
    <col min="6153" max="6153" width="7.69921875" style="133" customWidth="1"/>
    <col min="6154" max="6154" width="10.5" style="133" customWidth="1"/>
    <col min="6155" max="6155" width="8.8984375" style="133" customWidth="1"/>
    <col min="6156" max="6156" width="11.3984375" style="133" customWidth="1"/>
    <col min="6157" max="6157" width="14.3984375" style="133" customWidth="1"/>
    <col min="6158" max="6158" width="6.5" style="133" customWidth="1"/>
    <col min="6159" max="6159" width="8.69921875" style="133" customWidth="1"/>
    <col min="6160" max="6160" width="16.59765625" style="133" customWidth="1"/>
    <col min="6161" max="6161" width="14.59765625" style="133" customWidth="1"/>
    <col min="6162" max="6162" width="11.59765625" style="133" customWidth="1"/>
    <col min="6163" max="6163" width="14.09765625" style="133" customWidth="1"/>
    <col min="6164" max="6164" width="13.5" style="133" customWidth="1"/>
    <col min="6165" max="6165" width="8" style="133" customWidth="1"/>
    <col min="6166" max="6166" width="11.3984375" style="133" customWidth="1"/>
    <col min="6167" max="6167" width="8.19921875" style="133" customWidth="1"/>
    <col min="6168" max="6395" width="8.796875" style="133"/>
    <col min="6396" max="6396" width="3" style="133" customWidth="1"/>
    <col min="6397" max="6397" width="6" style="133" customWidth="1"/>
    <col min="6398" max="6398" width="7.59765625" style="133" customWidth="1"/>
    <col min="6399" max="6399" width="3.69921875" style="133" customWidth="1"/>
    <col min="6400" max="6400" width="3.8984375" style="133" customWidth="1"/>
    <col min="6401" max="6401" width="3" style="133" customWidth="1"/>
    <col min="6402" max="6402" width="9.69921875" style="133" customWidth="1"/>
    <col min="6403" max="6403" width="10" style="133" customWidth="1"/>
    <col min="6404" max="6404" width="7.59765625" style="133" customWidth="1"/>
    <col min="6405" max="6405" width="12.59765625" style="133" customWidth="1"/>
    <col min="6406" max="6406" width="3.5" style="133" customWidth="1"/>
    <col min="6407" max="6407" width="11.59765625" style="133" customWidth="1"/>
    <col min="6408" max="6408" width="11.69921875" style="133" customWidth="1"/>
    <col min="6409" max="6409" width="7.69921875" style="133" customWidth="1"/>
    <col min="6410" max="6410" width="10.5" style="133" customWidth="1"/>
    <col min="6411" max="6411" width="8.8984375" style="133" customWidth="1"/>
    <col min="6412" max="6412" width="11.3984375" style="133" customWidth="1"/>
    <col min="6413" max="6413" width="14.3984375" style="133" customWidth="1"/>
    <col min="6414" max="6414" width="6.5" style="133" customWidth="1"/>
    <col min="6415" max="6415" width="8.69921875" style="133" customWidth="1"/>
    <col min="6416" max="6416" width="16.59765625" style="133" customWidth="1"/>
    <col min="6417" max="6417" width="14.59765625" style="133" customWidth="1"/>
    <col min="6418" max="6418" width="11.59765625" style="133" customWidth="1"/>
    <col min="6419" max="6419" width="14.09765625" style="133" customWidth="1"/>
    <col min="6420" max="6420" width="13.5" style="133" customWidth="1"/>
    <col min="6421" max="6421" width="8" style="133" customWidth="1"/>
    <col min="6422" max="6422" width="11.3984375" style="133" customWidth="1"/>
    <col min="6423" max="6423" width="8.19921875" style="133" customWidth="1"/>
    <col min="6424" max="6651" width="8.796875" style="133"/>
    <col min="6652" max="6652" width="3" style="133" customWidth="1"/>
    <col min="6653" max="6653" width="6" style="133" customWidth="1"/>
    <col min="6654" max="6654" width="7.59765625" style="133" customWidth="1"/>
    <col min="6655" max="6655" width="3.69921875" style="133" customWidth="1"/>
    <col min="6656" max="6656" width="3.8984375" style="133" customWidth="1"/>
    <col min="6657" max="6657" width="3" style="133" customWidth="1"/>
    <col min="6658" max="6658" width="9.69921875" style="133" customWidth="1"/>
    <col min="6659" max="6659" width="10" style="133" customWidth="1"/>
    <col min="6660" max="6660" width="7.59765625" style="133" customWidth="1"/>
    <col min="6661" max="6661" width="12.59765625" style="133" customWidth="1"/>
    <col min="6662" max="6662" width="3.5" style="133" customWidth="1"/>
    <col min="6663" max="6663" width="11.59765625" style="133" customWidth="1"/>
    <col min="6664" max="6664" width="11.69921875" style="133" customWidth="1"/>
    <col min="6665" max="6665" width="7.69921875" style="133" customWidth="1"/>
    <col min="6666" max="6666" width="10.5" style="133" customWidth="1"/>
    <col min="6667" max="6667" width="8.8984375" style="133" customWidth="1"/>
    <col min="6668" max="6668" width="11.3984375" style="133" customWidth="1"/>
    <col min="6669" max="6669" width="14.3984375" style="133" customWidth="1"/>
    <col min="6670" max="6670" width="6.5" style="133" customWidth="1"/>
    <col min="6671" max="6671" width="8.69921875" style="133" customWidth="1"/>
    <col min="6672" max="6672" width="16.59765625" style="133" customWidth="1"/>
    <col min="6673" max="6673" width="14.59765625" style="133" customWidth="1"/>
    <col min="6674" max="6674" width="11.59765625" style="133" customWidth="1"/>
    <col min="6675" max="6675" width="14.09765625" style="133" customWidth="1"/>
    <col min="6676" max="6676" width="13.5" style="133" customWidth="1"/>
    <col min="6677" max="6677" width="8" style="133" customWidth="1"/>
    <col min="6678" max="6678" width="11.3984375" style="133" customWidth="1"/>
    <col min="6679" max="6679" width="8.19921875" style="133" customWidth="1"/>
    <col min="6680" max="6907" width="8.796875" style="133"/>
    <col min="6908" max="6908" width="3" style="133" customWidth="1"/>
    <col min="6909" max="6909" width="6" style="133" customWidth="1"/>
    <col min="6910" max="6910" width="7.59765625" style="133" customWidth="1"/>
    <col min="6911" max="6911" width="3.69921875" style="133" customWidth="1"/>
    <col min="6912" max="6912" width="3.8984375" style="133" customWidth="1"/>
    <col min="6913" max="6913" width="3" style="133" customWidth="1"/>
    <col min="6914" max="6914" width="9.69921875" style="133" customWidth="1"/>
    <col min="6915" max="6915" width="10" style="133" customWidth="1"/>
    <col min="6916" max="6916" width="7.59765625" style="133" customWidth="1"/>
    <col min="6917" max="6917" width="12.59765625" style="133" customWidth="1"/>
    <col min="6918" max="6918" width="3.5" style="133" customWidth="1"/>
    <col min="6919" max="6919" width="11.59765625" style="133" customWidth="1"/>
    <col min="6920" max="6920" width="11.69921875" style="133" customWidth="1"/>
    <col min="6921" max="6921" width="7.69921875" style="133" customWidth="1"/>
    <col min="6922" max="6922" width="10.5" style="133" customWidth="1"/>
    <col min="6923" max="6923" width="8.8984375" style="133" customWidth="1"/>
    <col min="6924" max="6924" width="11.3984375" style="133" customWidth="1"/>
    <col min="6925" max="6925" width="14.3984375" style="133" customWidth="1"/>
    <col min="6926" max="6926" width="6.5" style="133" customWidth="1"/>
    <col min="6927" max="6927" width="8.69921875" style="133" customWidth="1"/>
    <col min="6928" max="6928" width="16.59765625" style="133" customWidth="1"/>
    <col min="6929" max="6929" width="14.59765625" style="133" customWidth="1"/>
    <col min="6930" max="6930" width="11.59765625" style="133" customWidth="1"/>
    <col min="6931" max="6931" width="14.09765625" style="133" customWidth="1"/>
    <col min="6932" max="6932" width="13.5" style="133" customWidth="1"/>
    <col min="6933" max="6933" width="8" style="133" customWidth="1"/>
    <col min="6934" max="6934" width="11.3984375" style="133" customWidth="1"/>
    <col min="6935" max="6935" width="8.19921875" style="133" customWidth="1"/>
    <col min="6936" max="7163" width="8.796875" style="133"/>
    <col min="7164" max="7164" width="3" style="133" customWidth="1"/>
    <col min="7165" max="7165" width="6" style="133" customWidth="1"/>
    <col min="7166" max="7166" width="7.59765625" style="133" customWidth="1"/>
    <col min="7167" max="7167" width="3.69921875" style="133" customWidth="1"/>
    <col min="7168" max="7168" width="3.8984375" style="133" customWidth="1"/>
    <col min="7169" max="7169" width="3" style="133" customWidth="1"/>
    <col min="7170" max="7170" width="9.69921875" style="133" customWidth="1"/>
    <col min="7171" max="7171" width="10" style="133" customWidth="1"/>
    <col min="7172" max="7172" width="7.59765625" style="133" customWidth="1"/>
    <col min="7173" max="7173" width="12.59765625" style="133" customWidth="1"/>
    <col min="7174" max="7174" width="3.5" style="133" customWidth="1"/>
    <col min="7175" max="7175" width="11.59765625" style="133" customWidth="1"/>
    <col min="7176" max="7176" width="11.69921875" style="133" customWidth="1"/>
    <col min="7177" max="7177" width="7.69921875" style="133" customWidth="1"/>
    <col min="7178" max="7178" width="10.5" style="133" customWidth="1"/>
    <col min="7179" max="7179" width="8.8984375" style="133" customWidth="1"/>
    <col min="7180" max="7180" width="11.3984375" style="133" customWidth="1"/>
    <col min="7181" max="7181" width="14.3984375" style="133" customWidth="1"/>
    <col min="7182" max="7182" width="6.5" style="133" customWidth="1"/>
    <col min="7183" max="7183" width="8.69921875" style="133" customWidth="1"/>
    <col min="7184" max="7184" width="16.59765625" style="133" customWidth="1"/>
    <col min="7185" max="7185" width="14.59765625" style="133" customWidth="1"/>
    <col min="7186" max="7186" width="11.59765625" style="133" customWidth="1"/>
    <col min="7187" max="7187" width="14.09765625" style="133" customWidth="1"/>
    <col min="7188" max="7188" width="13.5" style="133" customWidth="1"/>
    <col min="7189" max="7189" width="8" style="133" customWidth="1"/>
    <col min="7190" max="7190" width="11.3984375" style="133" customWidth="1"/>
    <col min="7191" max="7191" width="8.19921875" style="133" customWidth="1"/>
    <col min="7192" max="7419" width="8.796875" style="133"/>
    <col min="7420" max="7420" width="3" style="133" customWidth="1"/>
    <col min="7421" max="7421" width="6" style="133" customWidth="1"/>
    <col min="7422" max="7422" width="7.59765625" style="133" customWidth="1"/>
    <col min="7423" max="7423" width="3.69921875" style="133" customWidth="1"/>
    <col min="7424" max="7424" width="3.8984375" style="133" customWidth="1"/>
    <col min="7425" max="7425" width="3" style="133" customWidth="1"/>
    <col min="7426" max="7426" width="9.69921875" style="133" customWidth="1"/>
    <col min="7427" max="7427" width="10" style="133" customWidth="1"/>
    <col min="7428" max="7428" width="7.59765625" style="133" customWidth="1"/>
    <col min="7429" max="7429" width="12.59765625" style="133" customWidth="1"/>
    <col min="7430" max="7430" width="3.5" style="133" customWidth="1"/>
    <col min="7431" max="7431" width="11.59765625" style="133" customWidth="1"/>
    <col min="7432" max="7432" width="11.69921875" style="133" customWidth="1"/>
    <col min="7433" max="7433" width="7.69921875" style="133" customWidth="1"/>
    <col min="7434" max="7434" width="10.5" style="133" customWidth="1"/>
    <col min="7435" max="7435" width="8.8984375" style="133" customWidth="1"/>
    <col min="7436" max="7436" width="11.3984375" style="133" customWidth="1"/>
    <col min="7437" max="7437" width="14.3984375" style="133" customWidth="1"/>
    <col min="7438" max="7438" width="6.5" style="133" customWidth="1"/>
    <col min="7439" max="7439" width="8.69921875" style="133" customWidth="1"/>
    <col min="7440" max="7440" width="16.59765625" style="133" customWidth="1"/>
    <col min="7441" max="7441" width="14.59765625" style="133" customWidth="1"/>
    <col min="7442" max="7442" width="11.59765625" style="133" customWidth="1"/>
    <col min="7443" max="7443" width="14.09765625" style="133" customWidth="1"/>
    <col min="7444" max="7444" width="13.5" style="133" customWidth="1"/>
    <col min="7445" max="7445" width="8" style="133" customWidth="1"/>
    <col min="7446" max="7446" width="11.3984375" style="133" customWidth="1"/>
    <col min="7447" max="7447" width="8.19921875" style="133" customWidth="1"/>
    <col min="7448" max="7675" width="8.796875" style="133"/>
    <col min="7676" max="7676" width="3" style="133" customWidth="1"/>
    <col min="7677" max="7677" width="6" style="133" customWidth="1"/>
    <col min="7678" max="7678" width="7.59765625" style="133" customWidth="1"/>
    <col min="7679" max="7679" width="3.69921875" style="133" customWidth="1"/>
    <col min="7680" max="7680" width="3.8984375" style="133" customWidth="1"/>
    <col min="7681" max="7681" width="3" style="133" customWidth="1"/>
    <col min="7682" max="7682" width="9.69921875" style="133" customWidth="1"/>
    <col min="7683" max="7683" width="10" style="133" customWidth="1"/>
    <col min="7684" max="7684" width="7.59765625" style="133" customWidth="1"/>
    <col min="7685" max="7685" width="12.59765625" style="133" customWidth="1"/>
    <col min="7686" max="7686" width="3.5" style="133" customWidth="1"/>
    <col min="7687" max="7687" width="11.59765625" style="133" customWidth="1"/>
    <col min="7688" max="7688" width="11.69921875" style="133" customWidth="1"/>
    <col min="7689" max="7689" width="7.69921875" style="133" customWidth="1"/>
    <col min="7690" max="7690" width="10.5" style="133" customWidth="1"/>
    <col min="7691" max="7691" width="8.8984375" style="133" customWidth="1"/>
    <col min="7692" max="7692" width="11.3984375" style="133" customWidth="1"/>
    <col min="7693" max="7693" width="14.3984375" style="133" customWidth="1"/>
    <col min="7694" max="7694" width="6.5" style="133" customWidth="1"/>
    <col min="7695" max="7695" width="8.69921875" style="133" customWidth="1"/>
    <col min="7696" max="7696" width="16.59765625" style="133" customWidth="1"/>
    <col min="7697" max="7697" width="14.59765625" style="133" customWidth="1"/>
    <col min="7698" max="7698" width="11.59765625" style="133" customWidth="1"/>
    <col min="7699" max="7699" width="14.09765625" style="133" customWidth="1"/>
    <col min="7700" max="7700" width="13.5" style="133" customWidth="1"/>
    <col min="7701" max="7701" width="8" style="133" customWidth="1"/>
    <col min="7702" max="7702" width="11.3984375" style="133" customWidth="1"/>
    <col min="7703" max="7703" width="8.19921875" style="133" customWidth="1"/>
    <col min="7704" max="7931" width="8.796875" style="133"/>
    <col min="7932" max="7932" width="3" style="133" customWidth="1"/>
    <col min="7933" max="7933" width="6" style="133" customWidth="1"/>
    <col min="7934" max="7934" width="7.59765625" style="133" customWidth="1"/>
    <col min="7935" max="7935" width="3.69921875" style="133" customWidth="1"/>
    <col min="7936" max="7936" width="3.8984375" style="133" customWidth="1"/>
    <col min="7937" max="7937" width="3" style="133" customWidth="1"/>
    <col min="7938" max="7938" width="9.69921875" style="133" customWidth="1"/>
    <col min="7939" max="7939" width="10" style="133" customWidth="1"/>
    <col min="7940" max="7940" width="7.59765625" style="133" customWidth="1"/>
    <col min="7941" max="7941" width="12.59765625" style="133" customWidth="1"/>
    <col min="7942" max="7942" width="3.5" style="133" customWidth="1"/>
    <col min="7943" max="7943" width="11.59765625" style="133" customWidth="1"/>
    <col min="7944" max="7944" width="11.69921875" style="133" customWidth="1"/>
    <col min="7945" max="7945" width="7.69921875" style="133" customWidth="1"/>
    <col min="7946" max="7946" width="10.5" style="133" customWidth="1"/>
    <col min="7947" max="7947" width="8.8984375" style="133" customWidth="1"/>
    <col min="7948" max="7948" width="11.3984375" style="133" customWidth="1"/>
    <col min="7949" max="7949" width="14.3984375" style="133" customWidth="1"/>
    <col min="7950" max="7950" width="6.5" style="133" customWidth="1"/>
    <col min="7951" max="7951" width="8.69921875" style="133" customWidth="1"/>
    <col min="7952" max="7952" width="16.59765625" style="133" customWidth="1"/>
    <col min="7953" max="7953" width="14.59765625" style="133" customWidth="1"/>
    <col min="7954" max="7954" width="11.59765625" style="133" customWidth="1"/>
    <col min="7955" max="7955" width="14.09765625" style="133" customWidth="1"/>
    <col min="7956" max="7956" width="13.5" style="133" customWidth="1"/>
    <col min="7957" max="7957" width="8" style="133" customWidth="1"/>
    <col min="7958" max="7958" width="11.3984375" style="133" customWidth="1"/>
    <col min="7959" max="7959" width="8.19921875" style="133" customWidth="1"/>
    <col min="7960" max="8187" width="8.796875" style="133"/>
    <col min="8188" max="8188" width="3" style="133" customWidth="1"/>
    <col min="8189" max="8189" width="6" style="133" customWidth="1"/>
    <col min="8190" max="8190" width="7.59765625" style="133" customWidth="1"/>
    <col min="8191" max="8191" width="3.69921875" style="133" customWidth="1"/>
    <col min="8192" max="8192" width="3.8984375" style="133" customWidth="1"/>
    <col min="8193" max="8193" width="3" style="133" customWidth="1"/>
    <col min="8194" max="8194" width="9.69921875" style="133" customWidth="1"/>
    <col min="8195" max="8195" width="10" style="133" customWidth="1"/>
    <col min="8196" max="8196" width="7.59765625" style="133" customWidth="1"/>
    <col min="8197" max="8197" width="12.59765625" style="133" customWidth="1"/>
    <col min="8198" max="8198" width="3.5" style="133" customWidth="1"/>
    <col min="8199" max="8199" width="11.59765625" style="133" customWidth="1"/>
    <col min="8200" max="8200" width="11.69921875" style="133" customWidth="1"/>
    <col min="8201" max="8201" width="7.69921875" style="133" customWidth="1"/>
    <col min="8202" max="8202" width="10.5" style="133" customWidth="1"/>
    <col min="8203" max="8203" width="8.8984375" style="133" customWidth="1"/>
    <col min="8204" max="8204" width="11.3984375" style="133" customWidth="1"/>
    <col min="8205" max="8205" width="14.3984375" style="133" customWidth="1"/>
    <col min="8206" max="8206" width="6.5" style="133" customWidth="1"/>
    <col min="8207" max="8207" width="8.69921875" style="133" customWidth="1"/>
    <col min="8208" max="8208" width="16.59765625" style="133" customWidth="1"/>
    <col min="8209" max="8209" width="14.59765625" style="133" customWidth="1"/>
    <col min="8210" max="8210" width="11.59765625" style="133" customWidth="1"/>
    <col min="8211" max="8211" width="14.09765625" style="133" customWidth="1"/>
    <col min="8212" max="8212" width="13.5" style="133" customWidth="1"/>
    <col min="8213" max="8213" width="8" style="133" customWidth="1"/>
    <col min="8214" max="8214" width="11.3984375" style="133" customWidth="1"/>
    <col min="8215" max="8215" width="8.19921875" style="133" customWidth="1"/>
    <col min="8216" max="8443" width="8.796875" style="133"/>
    <col min="8444" max="8444" width="3" style="133" customWidth="1"/>
    <col min="8445" max="8445" width="6" style="133" customWidth="1"/>
    <col min="8446" max="8446" width="7.59765625" style="133" customWidth="1"/>
    <col min="8447" max="8447" width="3.69921875" style="133" customWidth="1"/>
    <col min="8448" max="8448" width="3.8984375" style="133" customWidth="1"/>
    <col min="8449" max="8449" width="3" style="133" customWidth="1"/>
    <col min="8450" max="8450" width="9.69921875" style="133" customWidth="1"/>
    <col min="8451" max="8451" width="10" style="133" customWidth="1"/>
    <col min="8452" max="8452" width="7.59765625" style="133" customWidth="1"/>
    <col min="8453" max="8453" width="12.59765625" style="133" customWidth="1"/>
    <col min="8454" max="8454" width="3.5" style="133" customWidth="1"/>
    <col min="8455" max="8455" width="11.59765625" style="133" customWidth="1"/>
    <col min="8456" max="8456" width="11.69921875" style="133" customWidth="1"/>
    <col min="8457" max="8457" width="7.69921875" style="133" customWidth="1"/>
    <col min="8458" max="8458" width="10.5" style="133" customWidth="1"/>
    <col min="8459" max="8459" width="8.8984375" style="133" customWidth="1"/>
    <col min="8460" max="8460" width="11.3984375" style="133" customWidth="1"/>
    <col min="8461" max="8461" width="14.3984375" style="133" customWidth="1"/>
    <col min="8462" max="8462" width="6.5" style="133" customWidth="1"/>
    <col min="8463" max="8463" width="8.69921875" style="133" customWidth="1"/>
    <col min="8464" max="8464" width="16.59765625" style="133" customWidth="1"/>
    <col min="8465" max="8465" width="14.59765625" style="133" customWidth="1"/>
    <col min="8466" max="8466" width="11.59765625" style="133" customWidth="1"/>
    <col min="8467" max="8467" width="14.09765625" style="133" customWidth="1"/>
    <col min="8468" max="8468" width="13.5" style="133" customWidth="1"/>
    <col min="8469" max="8469" width="8" style="133" customWidth="1"/>
    <col min="8470" max="8470" width="11.3984375" style="133" customWidth="1"/>
    <col min="8471" max="8471" width="8.19921875" style="133" customWidth="1"/>
    <col min="8472" max="8699" width="8.796875" style="133"/>
    <col min="8700" max="8700" width="3" style="133" customWidth="1"/>
    <col min="8701" max="8701" width="6" style="133" customWidth="1"/>
    <col min="8702" max="8702" width="7.59765625" style="133" customWidth="1"/>
    <col min="8703" max="8703" width="3.69921875" style="133" customWidth="1"/>
    <col min="8704" max="8704" width="3.8984375" style="133" customWidth="1"/>
    <col min="8705" max="8705" width="3" style="133" customWidth="1"/>
    <col min="8706" max="8706" width="9.69921875" style="133" customWidth="1"/>
    <col min="8707" max="8707" width="10" style="133" customWidth="1"/>
    <col min="8708" max="8708" width="7.59765625" style="133" customWidth="1"/>
    <col min="8709" max="8709" width="12.59765625" style="133" customWidth="1"/>
    <col min="8710" max="8710" width="3.5" style="133" customWidth="1"/>
    <col min="8711" max="8711" width="11.59765625" style="133" customWidth="1"/>
    <col min="8712" max="8712" width="11.69921875" style="133" customWidth="1"/>
    <col min="8713" max="8713" width="7.69921875" style="133" customWidth="1"/>
    <col min="8714" max="8714" width="10.5" style="133" customWidth="1"/>
    <col min="8715" max="8715" width="8.8984375" style="133" customWidth="1"/>
    <col min="8716" max="8716" width="11.3984375" style="133" customWidth="1"/>
    <col min="8717" max="8717" width="14.3984375" style="133" customWidth="1"/>
    <col min="8718" max="8718" width="6.5" style="133" customWidth="1"/>
    <col min="8719" max="8719" width="8.69921875" style="133" customWidth="1"/>
    <col min="8720" max="8720" width="16.59765625" style="133" customWidth="1"/>
    <col min="8721" max="8721" width="14.59765625" style="133" customWidth="1"/>
    <col min="8722" max="8722" width="11.59765625" style="133" customWidth="1"/>
    <col min="8723" max="8723" width="14.09765625" style="133" customWidth="1"/>
    <col min="8724" max="8724" width="13.5" style="133" customWidth="1"/>
    <col min="8725" max="8725" width="8" style="133" customWidth="1"/>
    <col min="8726" max="8726" width="11.3984375" style="133" customWidth="1"/>
    <col min="8727" max="8727" width="8.19921875" style="133" customWidth="1"/>
    <col min="8728" max="8955" width="8.796875" style="133"/>
    <col min="8956" max="8956" width="3" style="133" customWidth="1"/>
    <col min="8957" max="8957" width="6" style="133" customWidth="1"/>
    <col min="8958" max="8958" width="7.59765625" style="133" customWidth="1"/>
    <col min="8959" max="8959" width="3.69921875" style="133" customWidth="1"/>
    <col min="8960" max="8960" width="3.8984375" style="133" customWidth="1"/>
    <col min="8961" max="8961" width="3" style="133" customWidth="1"/>
    <col min="8962" max="8962" width="9.69921875" style="133" customWidth="1"/>
    <col min="8963" max="8963" width="10" style="133" customWidth="1"/>
    <col min="8964" max="8964" width="7.59765625" style="133" customWidth="1"/>
    <col min="8965" max="8965" width="12.59765625" style="133" customWidth="1"/>
    <col min="8966" max="8966" width="3.5" style="133" customWidth="1"/>
    <col min="8967" max="8967" width="11.59765625" style="133" customWidth="1"/>
    <col min="8968" max="8968" width="11.69921875" style="133" customWidth="1"/>
    <col min="8969" max="8969" width="7.69921875" style="133" customWidth="1"/>
    <col min="8970" max="8970" width="10.5" style="133" customWidth="1"/>
    <col min="8971" max="8971" width="8.8984375" style="133" customWidth="1"/>
    <col min="8972" max="8972" width="11.3984375" style="133" customWidth="1"/>
    <col min="8973" max="8973" width="14.3984375" style="133" customWidth="1"/>
    <col min="8974" max="8974" width="6.5" style="133" customWidth="1"/>
    <col min="8975" max="8975" width="8.69921875" style="133" customWidth="1"/>
    <col min="8976" max="8976" width="16.59765625" style="133" customWidth="1"/>
    <col min="8977" max="8977" width="14.59765625" style="133" customWidth="1"/>
    <col min="8978" max="8978" width="11.59765625" style="133" customWidth="1"/>
    <col min="8979" max="8979" width="14.09765625" style="133" customWidth="1"/>
    <col min="8980" max="8980" width="13.5" style="133" customWidth="1"/>
    <col min="8981" max="8981" width="8" style="133" customWidth="1"/>
    <col min="8982" max="8982" width="11.3984375" style="133" customWidth="1"/>
    <col min="8983" max="8983" width="8.19921875" style="133" customWidth="1"/>
    <col min="8984" max="9211" width="8.796875" style="133"/>
    <col min="9212" max="9212" width="3" style="133" customWidth="1"/>
    <col min="9213" max="9213" width="6" style="133" customWidth="1"/>
    <col min="9214" max="9214" width="7.59765625" style="133" customWidth="1"/>
    <col min="9215" max="9215" width="3.69921875" style="133" customWidth="1"/>
    <col min="9216" max="9216" width="3.8984375" style="133" customWidth="1"/>
    <col min="9217" max="9217" width="3" style="133" customWidth="1"/>
    <col min="9218" max="9218" width="9.69921875" style="133" customWidth="1"/>
    <col min="9219" max="9219" width="10" style="133" customWidth="1"/>
    <col min="9220" max="9220" width="7.59765625" style="133" customWidth="1"/>
    <col min="9221" max="9221" width="12.59765625" style="133" customWidth="1"/>
    <col min="9222" max="9222" width="3.5" style="133" customWidth="1"/>
    <col min="9223" max="9223" width="11.59765625" style="133" customWidth="1"/>
    <col min="9224" max="9224" width="11.69921875" style="133" customWidth="1"/>
    <col min="9225" max="9225" width="7.69921875" style="133" customWidth="1"/>
    <col min="9226" max="9226" width="10.5" style="133" customWidth="1"/>
    <col min="9227" max="9227" width="8.8984375" style="133" customWidth="1"/>
    <col min="9228" max="9228" width="11.3984375" style="133" customWidth="1"/>
    <col min="9229" max="9229" width="14.3984375" style="133" customWidth="1"/>
    <col min="9230" max="9230" width="6.5" style="133" customWidth="1"/>
    <col min="9231" max="9231" width="8.69921875" style="133" customWidth="1"/>
    <col min="9232" max="9232" width="16.59765625" style="133" customWidth="1"/>
    <col min="9233" max="9233" width="14.59765625" style="133" customWidth="1"/>
    <col min="9234" max="9234" width="11.59765625" style="133" customWidth="1"/>
    <col min="9235" max="9235" width="14.09765625" style="133" customWidth="1"/>
    <col min="9236" max="9236" width="13.5" style="133" customWidth="1"/>
    <col min="9237" max="9237" width="8" style="133" customWidth="1"/>
    <col min="9238" max="9238" width="11.3984375" style="133" customWidth="1"/>
    <col min="9239" max="9239" width="8.19921875" style="133" customWidth="1"/>
    <col min="9240" max="9467" width="8.796875" style="133"/>
    <col min="9468" max="9468" width="3" style="133" customWidth="1"/>
    <col min="9469" max="9469" width="6" style="133" customWidth="1"/>
    <col min="9470" max="9470" width="7.59765625" style="133" customWidth="1"/>
    <col min="9471" max="9471" width="3.69921875" style="133" customWidth="1"/>
    <col min="9472" max="9472" width="3.8984375" style="133" customWidth="1"/>
    <col min="9473" max="9473" width="3" style="133" customWidth="1"/>
    <col min="9474" max="9474" width="9.69921875" style="133" customWidth="1"/>
    <col min="9475" max="9475" width="10" style="133" customWidth="1"/>
    <col min="9476" max="9476" width="7.59765625" style="133" customWidth="1"/>
    <col min="9477" max="9477" width="12.59765625" style="133" customWidth="1"/>
    <col min="9478" max="9478" width="3.5" style="133" customWidth="1"/>
    <col min="9479" max="9479" width="11.59765625" style="133" customWidth="1"/>
    <col min="9480" max="9480" width="11.69921875" style="133" customWidth="1"/>
    <col min="9481" max="9481" width="7.69921875" style="133" customWidth="1"/>
    <col min="9482" max="9482" width="10.5" style="133" customWidth="1"/>
    <col min="9483" max="9483" width="8.8984375" style="133" customWidth="1"/>
    <col min="9484" max="9484" width="11.3984375" style="133" customWidth="1"/>
    <col min="9485" max="9485" width="14.3984375" style="133" customWidth="1"/>
    <col min="9486" max="9486" width="6.5" style="133" customWidth="1"/>
    <col min="9487" max="9487" width="8.69921875" style="133" customWidth="1"/>
    <col min="9488" max="9488" width="16.59765625" style="133" customWidth="1"/>
    <col min="9489" max="9489" width="14.59765625" style="133" customWidth="1"/>
    <col min="9490" max="9490" width="11.59765625" style="133" customWidth="1"/>
    <col min="9491" max="9491" width="14.09765625" style="133" customWidth="1"/>
    <col min="9492" max="9492" width="13.5" style="133" customWidth="1"/>
    <col min="9493" max="9493" width="8" style="133" customWidth="1"/>
    <col min="9494" max="9494" width="11.3984375" style="133" customWidth="1"/>
    <col min="9495" max="9495" width="8.19921875" style="133" customWidth="1"/>
    <col min="9496" max="9723" width="8.796875" style="133"/>
    <col min="9724" max="9724" width="3" style="133" customWidth="1"/>
    <col min="9725" max="9725" width="6" style="133" customWidth="1"/>
    <col min="9726" max="9726" width="7.59765625" style="133" customWidth="1"/>
    <col min="9727" max="9727" width="3.69921875" style="133" customWidth="1"/>
    <col min="9728" max="9728" width="3.8984375" style="133" customWidth="1"/>
    <col min="9729" max="9729" width="3" style="133" customWidth="1"/>
    <col min="9730" max="9730" width="9.69921875" style="133" customWidth="1"/>
    <col min="9731" max="9731" width="10" style="133" customWidth="1"/>
    <col min="9732" max="9732" width="7.59765625" style="133" customWidth="1"/>
    <col min="9733" max="9733" width="12.59765625" style="133" customWidth="1"/>
    <col min="9734" max="9734" width="3.5" style="133" customWidth="1"/>
    <col min="9735" max="9735" width="11.59765625" style="133" customWidth="1"/>
    <col min="9736" max="9736" width="11.69921875" style="133" customWidth="1"/>
    <col min="9737" max="9737" width="7.69921875" style="133" customWidth="1"/>
    <col min="9738" max="9738" width="10.5" style="133" customWidth="1"/>
    <col min="9739" max="9739" width="8.8984375" style="133" customWidth="1"/>
    <col min="9740" max="9740" width="11.3984375" style="133" customWidth="1"/>
    <col min="9741" max="9741" width="14.3984375" style="133" customWidth="1"/>
    <col min="9742" max="9742" width="6.5" style="133" customWidth="1"/>
    <col min="9743" max="9743" width="8.69921875" style="133" customWidth="1"/>
    <col min="9744" max="9744" width="16.59765625" style="133" customWidth="1"/>
    <col min="9745" max="9745" width="14.59765625" style="133" customWidth="1"/>
    <col min="9746" max="9746" width="11.59765625" style="133" customWidth="1"/>
    <col min="9747" max="9747" width="14.09765625" style="133" customWidth="1"/>
    <col min="9748" max="9748" width="13.5" style="133" customWidth="1"/>
    <col min="9749" max="9749" width="8" style="133" customWidth="1"/>
    <col min="9750" max="9750" width="11.3984375" style="133" customWidth="1"/>
    <col min="9751" max="9751" width="8.19921875" style="133" customWidth="1"/>
    <col min="9752" max="9979" width="8.796875" style="133"/>
    <col min="9980" max="9980" width="3" style="133" customWidth="1"/>
    <col min="9981" max="9981" width="6" style="133" customWidth="1"/>
    <col min="9982" max="9982" width="7.59765625" style="133" customWidth="1"/>
    <col min="9983" max="9983" width="3.69921875" style="133" customWidth="1"/>
    <col min="9984" max="9984" width="3.8984375" style="133" customWidth="1"/>
    <col min="9985" max="9985" width="3" style="133" customWidth="1"/>
    <col min="9986" max="9986" width="9.69921875" style="133" customWidth="1"/>
    <col min="9987" max="9987" width="10" style="133" customWidth="1"/>
    <col min="9988" max="9988" width="7.59765625" style="133" customWidth="1"/>
    <col min="9989" max="9989" width="12.59765625" style="133" customWidth="1"/>
    <col min="9990" max="9990" width="3.5" style="133" customWidth="1"/>
    <col min="9991" max="9991" width="11.59765625" style="133" customWidth="1"/>
    <col min="9992" max="9992" width="11.69921875" style="133" customWidth="1"/>
    <col min="9993" max="9993" width="7.69921875" style="133" customWidth="1"/>
    <col min="9994" max="9994" width="10.5" style="133" customWidth="1"/>
    <col min="9995" max="9995" width="8.8984375" style="133" customWidth="1"/>
    <col min="9996" max="9996" width="11.3984375" style="133" customWidth="1"/>
    <col min="9997" max="9997" width="14.3984375" style="133" customWidth="1"/>
    <col min="9998" max="9998" width="6.5" style="133" customWidth="1"/>
    <col min="9999" max="9999" width="8.69921875" style="133" customWidth="1"/>
    <col min="10000" max="10000" width="16.59765625" style="133" customWidth="1"/>
    <col min="10001" max="10001" width="14.59765625" style="133" customWidth="1"/>
    <col min="10002" max="10002" width="11.59765625" style="133" customWidth="1"/>
    <col min="10003" max="10003" width="14.09765625" style="133" customWidth="1"/>
    <col min="10004" max="10004" width="13.5" style="133" customWidth="1"/>
    <col min="10005" max="10005" width="8" style="133" customWidth="1"/>
    <col min="10006" max="10006" width="11.3984375" style="133" customWidth="1"/>
    <col min="10007" max="10007" width="8.19921875" style="133" customWidth="1"/>
    <col min="10008" max="10235" width="8.796875" style="133"/>
    <col min="10236" max="10236" width="3" style="133" customWidth="1"/>
    <col min="10237" max="10237" width="6" style="133" customWidth="1"/>
    <col min="10238" max="10238" width="7.59765625" style="133" customWidth="1"/>
    <col min="10239" max="10239" width="3.69921875" style="133" customWidth="1"/>
    <col min="10240" max="10240" width="3.8984375" style="133" customWidth="1"/>
    <col min="10241" max="10241" width="3" style="133" customWidth="1"/>
    <col min="10242" max="10242" width="9.69921875" style="133" customWidth="1"/>
    <col min="10243" max="10243" width="10" style="133" customWidth="1"/>
    <col min="10244" max="10244" width="7.59765625" style="133" customWidth="1"/>
    <col min="10245" max="10245" width="12.59765625" style="133" customWidth="1"/>
    <col min="10246" max="10246" width="3.5" style="133" customWidth="1"/>
    <col min="10247" max="10247" width="11.59765625" style="133" customWidth="1"/>
    <col min="10248" max="10248" width="11.69921875" style="133" customWidth="1"/>
    <col min="10249" max="10249" width="7.69921875" style="133" customWidth="1"/>
    <col min="10250" max="10250" width="10.5" style="133" customWidth="1"/>
    <col min="10251" max="10251" width="8.8984375" style="133" customWidth="1"/>
    <col min="10252" max="10252" width="11.3984375" style="133" customWidth="1"/>
    <col min="10253" max="10253" width="14.3984375" style="133" customWidth="1"/>
    <col min="10254" max="10254" width="6.5" style="133" customWidth="1"/>
    <col min="10255" max="10255" width="8.69921875" style="133" customWidth="1"/>
    <col min="10256" max="10256" width="16.59765625" style="133" customWidth="1"/>
    <col min="10257" max="10257" width="14.59765625" style="133" customWidth="1"/>
    <col min="10258" max="10258" width="11.59765625" style="133" customWidth="1"/>
    <col min="10259" max="10259" width="14.09765625" style="133" customWidth="1"/>
    <col min="10260" max="10260" width="13.5" style="133" customWidth="1"/>
    <col min="10261" max="10261" width="8" style="133" customWidth="1"/>
    <col min="10262" max="10262" width="11.3984375" style="133" customWidth="1"/>
    <col min="10263" max="10263" width="8.19921875" style="133" customWidth="1"/>
    <col min="10264" max="10491" width="8.796875" style="133"/>
    <col min="10492" max="10492" width="3" style="133" customWidth="1"/>
    <col min="10493" max="10493" width="6" style="133" customWidth="1"/>
    <col min="10494" max="10494" width="7.59765625" style="133" customWidth="1"/>
    <col min="10495" max="10495" width="3.69921875" style="133" customWidth="1"/>
    <col min="10496" max="10496" width="3.8984375" style="133" customWidth="1"/>
    <col min="10497" max="10497" width="3" style="133" customWidth="1"/>
    <col min="10498" max="10498" width="9.69921875" style="133" customWidth="1"/>
    <col min="10499" max="10499" width="10" style="133" customWidth="1"/>
    <col min="10500" max="10500" width="7.59765625" style="133" customWidth="1"/>
    <col min="10501" max="10501" width="12.59765625" style="133" customWidth="1"/>
    <col min="10502" max="10502" width="3.5" style="133" customWidth="1"/>
    <col min="10503" max="10503" width="11.59765625" style="133" customWidth="1"/>
    <col min="10504" max="10504" width="11.69921875" style="133" customWidth="1"/>
    <col min="10505" max="10505" width="7.69921875" style="133" customWidth="1"/>
    <col min="10506" max="10506" width="10.5" style="133" customWidth="1"/>
    <col min="10507" max="10507" width="8.8984375" style="133" customWidth="1"/>
    <col min="10508" max="10508" width="11.3984375" style="133" customWidth="1"/>
    <col min="10509" max="10509" width="14.3984375" style="133" customWidth="1"/>
    <col min="10510" max="10510" width="6.5" style="133" customWidth="1"/>
    <col min="10511" max="10511" width="8.69921875" style="133" customWidth="1"/>
    <col min="10512" max="10512" width="16.59765625" style="133" customWidth="1"/>
    <col min="10513" max="10513" width="14.59765625" style="133" customWidth="1"/>
    <col min="10514" max="10514" width="11.59765625" style="133" customWidth="1"/>
    <col min="10515" max="10515" width="14.09765625" style="133" customWidth="1"/>
    <col min="10516" max="10516" width="13.5" style="133" customWidth="1"/>
    <col min="10517" max="10517" width="8" style="133" customWidth="1"/>
    <col min="10518" max="10518" width="11.3984375" style="133" customWidth="1"/>
    <col min="10519" max="10519" width="8.19921875" style="133" customWidth="1"/>
    <col min="10520" max="10747" width="8.796875" style="133"/>
    <col min="10748" max="10748" width="3" style="133" customWidth="1"/>
    <col min="10749" max="10749" width="6" style="133" customWidth="1"/>
    <col min="10750" max="10750" width="7.59765625" style="133" customWidth="1"/>
    <col min="10751" max="10751" width="3.69921875" style="133" customWidth="1"/>
    <col min="10752" max="10752" width="3.8984375" style="133" customWidth="1"/>
    <col min="10753" max="10753" width="3" style="133" customWidth="1"/>
    <col min="10754" max="10754" width="9.69921875" style="133" customWidth="1"/>
    <col min="10755" max="10755" width="10" style="133" customWidth="1"/>
    <col min="10756" max="10756" width="7.59765625" style="133" customWidth="1"/>
    <col min="10757" max="10757" width="12.59765625" style="133" customWidth="1"/>
    <col min="10758" max="10758" width="3.5" style="133" customWidth="1"/>
    <col min="10759" max="10759" width="11.59765625" style="133" customWidth="1"/>
    <col min="10760" max="10760" width="11.69921875" style="133" customWidth="1"/>
    <col min="10761" max="10761" width="7.69921875" style="133" customWidth="1"/>
    <col min="10762" max="10762" width="10.5" style="133" customWidth="1"/>
    <col min="10763" max="10763" width="8.8984375" style="133" customWidth="1"/>
    <col min="10764" max="10764" width="11.3984375" style="133" customWidth="1"/>
    <col min="10765" max="10765" width="14.3984375" style="133" customWidth="1"/>
    <col min="10766" max="10766" width="6.5" style="133" customWidth="1"/>
    <col min="10767" max="10767" width="8.69921875" style="133" customWidth="1"/>
    <col min="10768" max="10768" width="16.59765625" style="133" customWidth="1"/>
    <col min="10769" max="10769" width="14.59765625" style="133" customWidth="1"/>
    <col min="10770" max="10770" width="11.59765625" style="133" customWidth="1"/>
    <col min="10771" max="10771" width="14.09765625" style="133" customWidth="1"/>
    <col min="10772" max="10772" width="13.5" style="133" customWidth="1"/>
    <col min="10773" max="10773" width="8" style="133" customWidth="1"/>
    <col min="10774" max="10774" width="11.3984375" style="133" customWidth="1"/>
    <col min="10775" max="10775" width="8.19921875" style="133" customWidth="1"/>
    <col min="10776" max="11003" width="8.796875" style="133"/>
    <col min="11004" max="11004" width="3" style="133" customWidth="1"/>
    <col min="11005" max="11005" width="6" style="133" customWidth="1"/>
    <col min="11006" max="11006" width="7.59765625" style="133" customWidth="1"/>
    <col min="11007" max="11007" width="3.69921875" style="133" customWidth="1"/>
    <col min="11008" max="11008" width="3.8984375" style="133" customWidth="1"/>
    <col min="11009" max="11009" width="3" style="133" customWidth="1"/>
    <col min="11010" max="11010" width="9.69921875" style="133" customWidth="1"/>
    <col min="11011" max="11011" width="10" style="133" customWidth="1"/>
    <col min="11012" max="11012" width="7.59765625" style="133" customWidth="1"/>
    <col min="11013" max="11013" width="12.59765625" style="133" customWidth="1"/>
    <col min="11014" max="11014" width="3.5" style="133" customWidth="1"/>
    <col min="11015" max="11015" width="11.59765625" style="133" customWidth="1"/>
    <col min="11016" max="11016" width="11.69921875" style="133" customWidth="1"/>
    <col min="11017" max="11017" width="7.69921875" style="133" customWidth="1"/>
    <col min="11018" max="11018" width="10.5" style="133" customWidth="1"/>
    <col min="11019" max="11019" width="8.8984375" style="133" customWidth="1"/>
    <col min="11020" max="11020" width="11.3984375" style="133" customWidth="1"/>
    <col min="11021" max="11021" width="14.3984375" style="133" customWidth="1"/>
    <col min="11022" max="11022" width="6.5" style="133" customWidth="1"/>
    <col min="11023" max="11023" width="8.69921875" style="133" customWidth="1"/>
    <col min="11024" max="11024" width="16.59765625" style="133" customWidth="1"/>
    <col min="11025" max="11025" width="14.59765625" style="133" customWidth="1"/>
    <col min="11026" max="11026" width="11.59765625" style="133" customWidth="1"/>
    <col min="11027" max="11027" width="14.09765625" style="133" customWidth="1"/>
    <col min="11028" max="11028" width="13.5" style="133" customWidth="1"/>
    <col min="11029" max="11029" width="8" style="133" customWidth="1"/>
    <col min="11030" max="11030" width="11.3984375" style="133" customWidth="1"/>
    <col min="11031" max="11031" width="8.19921875" style="133" customWidth="1"/>
    <col min="11032" max="11259" width="8.796875" style="133"/>
    <col min="11260" max="11260" width="3" style="133" customWidth="1"/>
    <col min="11261" max="11261" width="6" style="133" customWidth="1"/>
    <col min="11262" max="11262" width="7.59765625" style="133" customWidth="1"/>
    <col min="11263" max="11263" width="3.69921875" style="133" customWidth="1"/>
    <col min="11264" max="11264" width="3.8984375" style="133" customWidth="1"/>
    <col min="11265" max="11265" width="3" style="133" customWidth="1"/>
    <col min="11266" max="11266" width="9.69921875" style="133" customWidth="1"/>
    <col min="11267" max="11267" width="10" style="133" customWidth="1"/>
    <col min="11268" max="11268" width="7.59765625" style="133" customWidth="1"/>
    <col min="11269" max="11269" width="12.59765625" style="133" customWidth="1"/>
    <col min="11270" max="11270" width="3.5" style="133" customWidth="1"/>
    <col min="11271" max="11271" width="11.59765625" style="133" customWidth="1"/>
    <col min="11272" max="11272" width="11.69921875" style="133" customWidth="1"/>
    <col min="11273" max="11273" width="7.69921875" style="133" customWidth="1"/>
    <col min="11274" max="11274" width="10.5" style="133" customWidth="1"/>
    <col min="11275" max="11275" width="8.8984375" style="133" customWidth="1"/>
    <col min="11276" max="11276" width="11.3984375" style="133" customWidth="1"/>
    <col min="11277" max="11277" width="14.3984375" style="133" customWidth="1"/>
    <col min="11278" max="11278" width="6.5" style="133" customWidth="1"/>
    <col min="11279" max="11279" width="8.69921875" style="133" customWidth="1"/>
    <col min="11280" max="11280" width="16.59765625" style="133" customWidth="1"/>
    <col min="11281" max="11281" width="14.59765625" style="133" customWidth="1"/>
    <col min="11282" max="11282" width="11.59765625" style="133" customWidth="1"/>
    <col min="11283" max="11283" width="14.09765625" style="133" customWidth="1"/>
    <col min="11284" max="11284" width="13.5" style="133" customWidth="1"/>
    <col min="11285" max="11285" width="8" style="133" customWidth="1"/>
    <col min="11286" max="11286" width="11.3984375" style="133" customWidth="1"/>
    <col min="11287" max="11287" width="8.19921875" style="133" customWidth="1"/>
    <col min="11288" max="11515" width="8.796875" style="133"/>
    <col min="11516" max="11516" width="3" style="133" customWidth="1"/>
    <col min="11517" max="11517" width="6" style="133" customWidth="1"/>
    <col min="11518" max="11518" width="7.59765625" style="133" customWidth="1"/>
    <col min="11519" max="11519" width="3.69921875" style="133" customWidth="1"/>
    <col min="11520" max="11520" width="3.8984375" style="133" customWidth="1"/>
    <col min="11521" max="11521" width="3" style="133" customWidth="1"/>
    <col min="11522" max="11522" width="9.69921875" style="133" customWidth="1"/>
    <col min="11523" max="11523" width="10" style="133" customWidth="1"/>
    <col min="11524" max="11524" width="7.59765625" style="133" customWidth="1"/>
    <col min="11525" max="11525" width="12.59765625" style="133" customWidth="1"/>
    <col min="11526" max="11526" width="3.5" style="133" customWidth="1"/>
    <col min="11527" max="11527" width="11.59765625" style="133" customWidth="1"/>
    <col min="11528" max="11528" width="11.69921875" style="133" customWidth="1"/>
    <col min="11529" max="11529" width="7.69921875" style="133" customWidth="1"/>
    <col min="11530" max="11530" width="10.5" style="133" customWidth="1"/>
    <col min="11531" max="11531" width="8.8984375" style="133" customWidth="1"/>
    <col min="11532" max="11532" width="11.3984375" style="133" customWidth="1"/>
    <col min="11533" max="11533" width="14.3984375" style="133" customWidth="1"/>
    <col min="11534" max="11534" width="6.5" style="133" customWidth="1"/>
    <col min="11535" max="11535" width="8.69921875" style="133" customWidth="1"/>
    <col min="11536" max="11536" width="16.59765625" style="133" customWidth="1"/>
    <col min="11537" max="11537" width="14.59765625" style="133" customWidth="1"/>
    <col min="11538" max="11538" width="11.59765625" style="133" customWidth="1"/>
    <col min="11539" max="11539" width="14.09765625" style="133" customWidth="1"/>
    <col min="11540" max="11540" width="13.5" style="133" customWidth="1"/>
    <col min="11541" max="11541" width="8" style="133" customWidth="1"/>
    <col min="11542" max="11542" width="11.3984375" style="133" customWidth="1"/>
    <col min="11543" max="11543" width="8.19921875" style="133" customWidth="1"/>
    <col min="11544" max="11771" width="8.796875" style="133"/>
    <col min="11772" max="11772" width="3" style="133" customWidth="1"/>
    <col min="11773" max="11773" width="6" style="133" customWidth="1"/>
    <col min="11774" max="11774" width="7.59765625" style="133" customWidth="1"/>
    <col min="11775" max="11775" width="3.69921875" style="133" customWidth="1"/>
    <col min="11776" max="11776" width="3.8984375" style="133" customWidth="1"/>
    <col min="11777" max="11777" width="3" style="133" customWidth="1"/>
    <col min="11778" max="11778" width="9.69921875" style="133" customWidth="1"/>
    <col min="11779" max="11779" width="10" style="133" customWidth="1"/>
    <col min="11780" max="11780" width="7.59765625" style="133" customWidth="1"/>
    <col min="11781" max="11781" width="12.59765625" style="133" customWidth="1"/>
    <col min="11782" max="11782" width="3.5" style="133" customWidth="1"/>
    <col min="11783" max="11783" width="11.59765625" style="133" customWidth="1"/>
    <col min="11784" max="11784" width="11.69921875" style="133" customWidth="1"/>
    <col min="11785" max="11785" width="7.69921875" style="133" customWidth="1"/>
    <col min="11786" max="11786" width="10.5" style="133" customWidth="1"/>
    <col min="11787" max="11787" width="8.8984375" style="133" customWidth="1"/>
    <col min="11788" max="11788" width="11.3984375" style="133" customWidth="1"/>
    <col min="11789" max="11789" width="14.3984375" style="133" customWidth="1"/>
    <col min="11790" max="11790" width="6.5" style="133" customWidth="1"/>
    <col min="11791" max="11791" width="8.69921875" style="133" customWidth="1"/>
    <col min="11792" max="11792" width="16.59765625" style="133" customWidth="1"/>
    <col min="11793" max="11793" width="14.59765625" style="133" customWidth="1"/>
    <col min="11794" max="11794" width="11.59765625" style="133" customWidth="1"/>
    <col min="11795" max="11795" width="14.09765625" style="133" customWidth="1"/>
    <col min="11796" max="11796" width="13.5" style="133" customWidth="1"/>
    <col min="11797" max="11797" width="8" style="133" customWidth="1"/>
    <col min="11798" max="11798" width="11.3984375" style="133" customWidth="1"/>
    <col min="11799" max="11799" width="8.19921875" style="133" customWidth="1"/>
    <col min="11800" max="12027" width="8.796875" style="133"/>
    <col min="12028" max="12028" width="3" style="133" customWidth="1"/>
    <col min="12029" max="12029" width="6" style="133" customWidth="1"/>
    <col min="12030" max="12030" width="7.59765625" style="133" customWidth="1"/>
    <col min="12031" max="12031" width="3.69921875" style="133" customWidth="1"/>
    <col min="12032" max="12032" width="3.8984375" style="133" customWidth="1"/>
    <col min="12033" max="12033" width="3" style="133" customWidth="1"/>
    <col min="12034" max="12034" width="9.69921875" style="133" customWidth="1"/>
    <col min="12035" max="12035" width="10" style="133" customWidth="1"/>
    <col min="12036" max="12036" width="7.59765625" style="133" customWidth="1"/>
    <col min="12037" max="12037" width="12.59765625" style="133" customWidth="1"/>
    <col min="12038" max="12038" width="3.5" style="133" customWidth="1"/>
    <col min="12039" max="12039" width="11.59765625" style="133" customWidth="1"/>
    <col min="12040" max="12040" width="11.69921875" style="133" customWidth="1"/>
    <col min="12041" max="12041" width="7.69921875" style="133" customWidth="1"/>
    <col min="12042" max="12042" width="10.5" style="133" customWidth="1"/>
    <col min="12043" max="12043" width="8.8984375" style="133" customWidth="1"/>
    <col min="12044" max="12044" width="11.3984375" style="133" customWidth="1"/>
    <col min="12045" max="12045" width="14.3984375" style="133" customWidth="1"/>
    <col min="12046" max="12046" width="6.5" style="133" customWidth="1"/>
    <col min="12047" max="12047" width="8.69921875" style="133" customWidth="1"/>
    <col min="12048" max="12048" width="16.59765625" style="133" customWidth="1"/>
    <col min="12049" max="12049" width="14.59765625" style="133" customWidth="1"/>
    <col min="12050" max="12050" width="11.59765625" style="133" customWidth="1"/>
    <col min="12051" max="12051" width="14.09765625" style="133" customWidth="1"/>
    <col min="12052" max="12052" width="13.5" style="133" customWidth="1"/>
    <col min="12053" max="12053" width="8" style="133" customWidth="1"/>
    <col min="12054" max="12054" width="11.3984375" style="133" customWidth="1"/>
    <col min="12055" max="12055" width="8.19921875" style="133" customWidth="1"/>
    <col min="12056" max="12283" width="8.796875" style="133"/>
    <col min="12284" max="12284" width="3" style="133" customWidth="1"/>
    <col min="12285" max="12285" width="6" style="133" customWidth="1"/>
    <col min="12286" max="12286" width="7.59765625" style="133" customWidth="1"/>
    <col min="12287" max="12287" width="3.69921875" style="133" customWidth="1"/>
    <col min="12288" max="12288" width="3.8984375" style="133" customWidth="1"/>
    <col min="12289" max="12289" width="3" style="133" customWidth="1"/>
    <col min="12290" max="12290" width="9.69921875" style="133" customWidth="1"/>
    <col min="12291" max="12291" width="10" style="133" customWidth="1"/>
    <col min="12292" max="12292" width="7.59765625" style="133" customWidth="1"/>
    <col min="12293" max="12293" width="12.59765625" style="133" customWidth="1"/>
    <col min="12294" max="12294" width="3.5" style="133" customWidth="1"/>
    <col min="12295" max="12295" width="11.59765625" style="133" customWidth="1"/>
    <col min="12296" max="12296" width="11.69921875" style="133" customWidth="1"/>
    <col min="12297" max="12297" width="7.69921875" style="133" customWidth="1"/>
    <col min="12298" max="12298" width="10.5" style="133" customWidth="1"/>
    <col min="12299" max="12299" width="8.8984375" style="133" customWidth="1"/>
    <col min="12300" max="12300" width="11.3984375" style="133" customWidth="1"/>
    <col min="12301" max="12301" width="14.3984375" style="133" customWidth="1"/>
    <col min="12302" max="12302" width="6.5" style="133" customWidth="1"/>
    <col min="12303" max="12303" width="8.69921875" style="133" customWidth="1"/>
    <col min="12304" max="12304" width="16.59765625" style="133" customWidth="1"/>
    <col min="12305" max="12305" width="14.59765625" style="133" customWidth="1"/>
    <col min="12306" max="12306" width="11.59765625" style="133" customWidth="1"/>
    <col min="12307" max="12307" width="14.09765625" style="133" customWidth="1"/>
    <col min="12308" max="12308" width="13.5" style="133" customWidth="1"/>
    <col min="12309" max="12309" width="8" style="133" customWidth="1"/>
    <col min="12310" max="12310" width="11.3984375" style="133" customWidth="1"/>
    <col min="12311" max="12311" width="8.19921875" style="133" customWidth="1"/>
    <col min="12312" max="12539" width="8.796875" style="133"/>
    <col min="12540" max="12540" width="3" style="133" customWidth="1"/>
    <col min="12541" max="12541" width="6" style="133" customWidth="1"/>
    <col min="12542" max="12542" width="7.59765625" style="133" customWidth="1"/>
    <col min="12543" max="12543" width="3.69921875" style="133" customWidth="1"/>
    <col min="12544" max="12544" width="3.8984375" style="133" customWidth="1"/>
    <col min="12545" max="12545" width="3" style="133" customWidth="1"/>
    <col min="12546" max="12546" width="9.69921875" style="133" customWidth="1"/>
    <col min="12547" max="12547" width="10" style="133" customWidth="1"/>
    <col min="12548" max="12548" width="7.59765625" style="133" customWidth="1"/>
    <col min="12549" max="12549" width="12.59765625" style="133" customWidth="1"/>
    <col min="12550" max="12550" width="3.5" style="133" customWidth="1"/>
    <col min="12551" max="12551" width="11.59765625" style="133" customWidth="1"/>
    <col min="12552" max="12552" width="11.69921875" style="133" customWidth="1"/>
    <col min="12553" max="12553" width="7.69921875" style="133" customWidth="1"/>
    <col min="12554" max="12554" width="10.5" style="133" customWidth="1"/>
    <col min="12555" max="12555" width="8.8984375" style="133" customWidth="1"/>
    <col min="12556" max="12556" width="11.3984375" style="133" customWidth="1"/>
    <col min="12557" max="12557" width="14.3984375" style="133" customWidth="1"/>
    <col min="12558" max="12558" width="6.5" style="133" customWidth="1"/>
    <col min="12559" max="12559" width="8.69921875" style="133" customWidth="1"/>
    <col min="12560" max="12560" width="16.59765625" style="133" customWidth="1"/>
    <col min="12561" max="12561" width="14.59765625" style="133" customWidth="1"/>
    <col min="12562" max="12562" width="11.59765625" style="133" customWidth="1"/>
    <col min="12563" max="12563" width="14.09765625" style="133" customWidth="1"/>
    <col min="12564" max="12564" width="13.5" style="133" customWidth="1"/>
    <col min="12565" max="12565" width="8" style="133" customWidth="1"/>
    <col min="12566" max="12566" width="11.3984375" style="133" customWidth="1"/>
    <col min="12567" max="12567" width="8.19921875" style="133" customWidth="1"/>
    <col min="12568" max="12795" width="8.796875" style="133"/>
    <col min="12796" max="12796" width="3" style="133" customWidth="1"/>
    <col min="12797" max="12797" width="6" style="133" customWidth="1"/>
    <col min="12798" max="12798" width="7.59765625" style="133" customWidth="1"/>
    <col min="12799" max="12799" width="3.69921875" style="133" customWidth="1"/>
    <col min="12800" max="12800" width="3.8984375" style="133" customWidth="1"/>
    <col min="12801" max="12801" width="3" style="133" customWidth="1"/>
    <col min="12802" max="12802" width="9.69921875" style="133" customWidth="1"/>
    <col min="12803" max="12803" width="10" style="133" customWidth="1"/>
    <col min="12804" max="12804" width="7.59765625" style="133" customWidth="1"/>
    <col min="12805" max="12805" width="12.59765625" style="133" customWidth="1"/>
    <col min="12806" max="12806" width="3.5" style="133" customWidth="1"/>
    <col min="12807" max="12807" width="11.59765625" style="133" customWidth="1"/>
    <col min="12808" max="12808" width="11.69921875" style="133" customWidth="1"/>
    <col min="12809" max="12809" width="7.69921875" style="133" customWidth="1"/>
    <col min="12810" max="12810" width="10.5" style="133" customWidth="1"/>
    <col min="12811" max="12811" width="8.8984375" style="133" customWidth="1"/>
    <col min="12812" max="12812" width="11.3984375" style="133" customWidth="1"/>
    <col min="12813" max="12813" width="14.3984375" style="133" customWidth="1"/>
    <col min="12814" max="12814" width="6.5" style="133" customWidth="1"/>
    <col min="12815" max="12815" width="8.69921875" style="133" customWidth="1"/>
    <col min="12816" max="12816" width="16.59765625" style="133" customWidth="1"/>
    <col min="12817" max="12817" width="14.59765625" style="133" customWidth="1"/>
    <col min="12818" max="12818" width="11.59765625" style="133" customWidth="1"/>
    <col min="12819" max="12819" width="14.09765625" style="133" customWidth="1"/>
    <col min="12820" max="12820" width="13.5" style="133" customWidth="1"/>
    <col min="12821" max="12821" width="8" style="133" customWidth="1"/>
    <col min="12822" max="12822" width="11.3984375" style="133" customWidth="1"/>
    <col min="12823" max="12823" width="8.19921875" style="133" customWidth="1"/>
    <col min="12824" max="13051" width="8.796875" style="133"/>
    <col min="13052" max="13052" width="3" style="133" customWidth="1"/>
    <col min="13053" max="13053" width="6" style="133" customWidth="1"/>
    <col min="13054" max="13054" width="7.59765625" style="133" customWidth="1"/>
    <col min="13055" max="13055" width="3.69921875" style="133" customWidth="1"/>
    <col min="13056" max="13056" width="3.8984375" style="133" customWidth="1"/>
    <col min="13057" max="13057" width="3" style="133" customWidth="1"/>
    <col min="13058" max="13058" width="9.69921875" style="133" customWidth="1"/>
    <col min="13059" max="13059" width="10" style="133" customWidth="1"/>
    <col min="13060" max="13060" width="7.59765625" style="133" customWidth="1"/>
    <col min="13061" max="13061" width="12.59765625" style="133" customWidth="1"/>
    <col min="13062" max="13062" width="3.5" style="133" customWidth="1"/>
    <col min="13063" max="13063" width="11.59765625" style="133" customWidth="1"/>
    <col min="13064" max="13064" width="11.69921875" style="133" customWidth="1"/>
    <col min="13065" max="13065" width="7.69921875" style="133" customWidth="1"/>
    <col min="13066" max="13066" width="10.5" style="133" customWidth="1"/>
    <col min="13067" max="13067" width="8.8984375" style="133" customWidth="1"/>
    <col min="13068" max="13068" width="11.3984375" style="133" customWidth="1"/>
    <col min="13069" max="13069" width="14.3984375" style="133" customWidth="1"/>
    <col min="13070" max="13070" width="6.5" style="133" customWidth="1"/>
    <col min="13071" max="13071" width="8.69921875" style="133" customWidth="1"/>
    <col min="13072" max="13072" width="16.59765625" style="133" customWidth="1"/>
    <col min="13073" max="13073" width="14.59765625" style="133" customWidth="1"/>
    <col min="13074" max="13074" width="11.59765625" style="133" customWidth="1"/>
    <col min="13075" max="13075" width="14.09765625" style="133" customWidth="1"/>
    <col min="13076" max="13076" width="13.5" style="133" customWidth="1"/>
    <col min="13077" max="13077" width="8" style="133" customWidth="1"/>
    <col min="13078" max="13078" width="11.3984375" style="133" customWidth="1"/>
    <col min="13079" max="13079" width="8.19921875" style="133" customWidth="1"/>
    <col min="13080" max="13307" width="8.796875" style="133"/>
    <col min="13308" max="13308" width="3" style="133" customWidth="1"/>
    <col min="13309" max="13309" width="6" style="133" customWidth="1"/>
    <col min="13310" max="13310" width="7.59765625" style="133" customWidth="1"/>
    <col min="13311" max="13311" width="3.69921875" style="133" customWidth="1"/>
    <col min="13312" max="13312" width="3.8984375" style="133" customWidth="1"/>
    <col min="13313" max="13313" width="3" style="133" customWidth="1"/>
    <col min="13314" max="13314" width="9.69921875" style="133" customWidth="1"/>
    <col min="13315" max="13315" width="10" style="133" customWidth="1"/>
    <col min="13316" max="13316" width="7.59765625" style="133" customWidth="1"/>
    <col min="13317" max="13317" width="12.59765625" style="133" customWidth="1"/>
    <col min="13318" max="13318" width="3.5" style="133" customWidth="1"/>
    <col min="13319" max="13319" width="11.59765625" style="133" customWidth="1"/>
    <col min="13320" max="13320" width="11.69921875" style="133" customWidth="1"/>
    <col min="13321" max="13321" width="7.69921875" style="133" customWidth="1"/>
    <col min="13322" max="13322" width="10.5" style="133" customWidth="1"/>
    <col min="13323" max="13323" width="8.8984375" style="133" customWidth="1"/>
    <col min="13324" max="13324" width="11.3984375" style="133" customWidth="1"/>
    <col min="13325" max="13325" width="14.3984375" style="133" customWidth="1"/>
    <col min="13326" max="13326" width="6.5" style="133" customWidth="1"/>
    <col min="13327" max="13327" width="8.69921875" style="133" customWidth="1"/>
    <col min="13328" max="13328" width="16.59765625" style="133" customWidth="1"/>
    <col min="13329" max="13329" width="14.59765625" style="133" customWidth="1"/>
    <col min="13330" max="13330" width="11.59765625" style="133" customWidth="1"/>
    <col min="13331" max="13331" width="14.09765625" style="133" customWidth="1"/>
    <col min="13332" max="13332" width="13.5" style="133" customWidth="1"/>
    <col min="13333" max="13333" width="8" style="133" customWidth="1"/>
    <col min="13334" max="13334" width="11.3984375" style="133" customWidth="1"/>
    <col min="13335" max="13335" width="8.19921875" style="133" customWidth="1"/>
    <col min="13336" max="13563" width="8.796875" style="133"/>
    <col min="13564" max="13564" width="3" style="133" customWidth="1"/>
    <col min="13565" max="13565" width="6" style="133" customWidth="1"/>
    <col min="13566" max="13566" width="7.59765625" style="133" customWidth="1"/>
    <col min="13567" max="13567" width="3.69921875" style="133" customWidth="1"/>
    <col min="13568" max="13568" width="3.8984375" style="133" customWidth="1"/>
    <col min="13569" max="13569" width="3" style="133" customWidth="1"/>
    <col min="13570" max="13570" width="9.69921875" style="133" customWidth="1"/>
    <col min="13571" max="13571" width="10" style="133" customWidth="1"/>
    <col min="13572" max="13572" width="7.59765625" style="133" customWidth="1"/>
    <col min="13573" max="13573" width="12.59765625" style="133" customWidth="1"/>
    <col min="13574" max="13574" width="3.5" style="133" customWidth="1"/>
    <col min="13575" max="13575" width="11.59765625" style="133" customWidth="1"/>
    <col min="13576" max="13576" width="11.69921875" style="133" customWidth="1"/>
    <col min="13577" max="13577" width="7.69921875" style="133" customWidth="1"/>
    <col min="13578" max="13578" width="10.5" style="133" customWidth="1"/>
    <col min="13579" max="13579" width="8.8984375" style="133" customWidth="1"/>
    <col min="13580" max="13580" width="11.3984375" style="133" customWidth="1"/>
    <col min="13581" max="13581" width="14.3984375" style="133" customWidth="1"/>
    <col min="13582" max="13582" width="6.5" style="133" customWidth="1"/>
    <col min="13583" max="13583" width="8.69921875" style="133" customWidth="1"/>
    <col min="13584" max="13584" width="16.59765625" style="133" customWidth="1"/>
    <col min="13585" max="13585" width="14.59765625" style="133" customWidth="1"/>
    <col min="13586" max="13586" width="11.59765625" style="133" customWidth="1"/>
    <col min="13587" max="13587" width="14.09765625" style="133" customWidth="1"/>
    <col min="13588" max="13588" width="13.5" style="133" customWidth="1"/>
    <col min="13589" max="13589" width="8" style="133" customWidth="1"/>
    <col min="13590" max="13590" width="11.3984375" style="133" customWidth="1"/>
    <col min="13591" max="13591" width="8.19921875" style="133" customWidth="1"/>
    <col min="13592" max="13819" width="8.796875" style="133"/>
    <col min="13820" max="13820" width="3" style="133" customWidth="1"/>
    <col min="13821" max="13821" width="6" style="133" customWidth="1"/>
    <col min="13822" max="13822" width="7.59765625" style="133" customWidth="1"/>
    <col min="13823" max="13823" width="3.69921875" style="133" customWidth="1"/>
    <col min="13824" max="13824" width="3.8984375" style="133" customWidth="1"/>
    <col min="13825" max="13825" width="3" style="133" customWidth="1"/>
    <col min="13826" max="13826" width="9.69921875" style="133" customWidth="1"/>
    <col min="13827" max="13827" width="10" style="133" customWidth="1"/>
    <col min="13828" max="13828" width="7.59765625" style="133" customWidth="1"/>
    <col min="13829" max="13829" width="12.59765625" style="133" customWidth="1"/>
    <col min="13830" max="13830" width="3.5" style="133" customWidth="1"/>
    <col min="13831" max="13831" width="11.59765625" style="133" customWidth="1"/>
    <col min="13832" max="13832" width="11.69921875" style="133" customWidth="1"/>
    <col min="13833" max="13833" width="7.69921875" style="133" customWidth="1"/>
    <col min="13834" max="13834" width="10.5" style="133" customWidth="1"/>
    <col min="13835" max="13835" width="8.8984375" style="133" customWidth="1"/>
    <col min="13836" max="13836" width="11.3984375" style="133" customWidth="1"/>
    <col min="13837" max="13837" width="14.3984375" style="133" customWidth="1"/>
    <col min="13838" max="13838" width="6.5" style="133" customWidth="1"/>
    <col min="13839" max="13839" width="8.69921875" style="133" customWidth="1"/>
    <col min="13840" max="13840" width="16.59765625" style="133" customWidth="1"/>
    <col min="13841" max="13841" width="14.59765625" style="133" customWidth="1"/>
    <col min="13842" max="13842" width="11.59765625" style="133" customWidth="1"/>
    <col min="13843" max="13843" width="14.09765625" style="133" customWidth="1"/>
    <col min="13844" max="13844" width="13.5" style="133" customWidth="1"/>
    <col min="13845" max="13845" width="8" style="133" customWidth="1"/>
    <col min="13846" max="13846" width="11.3984375" style="133" customWidth="1"/>
    <col min="13847" max="13847" width="8.19921875" style="133" customWidth="1"/>
    <col min="13848" max="14075" width="8.796875" style="133"/>
    <col min="14076" max="14076" width="3" style="133" customWidth="1"/>
    <col min="14077" max="14077" width="6" style="133" customWidth="1"/>
    <col min="14078" max="14078" width="7.59765625" style="133" customWidth="1"/>
    <col min="14079" max="14079" width="3.69921875" style="133" customWidth="1"/>
    <col min="14080" max="14080" width="3.8984375" style="133" customWidth="1"/>
    <col min="14081" max="14081" width="3" style="133" customWidth="1"/>
    <col min="14082" max="14082" width="9.69921875" style="133" customWidth="1"/>
    <col min="14083" max="14083" width="10" style="133" customWidth="1"/>
    <col min="14084" max="14084" width="7.59765625" style="133" customWidth="1"/>
    <col min="14085" max="14085" width="12.59765625" style="133" customWidth="1"/>
    <col min="14086" max="14086" width="3.5" style="133" customWidth="1"/>
    <col min="14087" max="14087" width="11.59765625" style="133" customWidth="1"/>
    <col min="14088" max="14088" width="11.69921875" style="133" customWidth="1"/>
    <col min="14089" max="14089" width="7.69921875" style="133" customWidth="1"/>
    <col min="14090" max="14090" width="10.5" style="133" customWidth="1"/>
    <col min="14091" max="14091" width="8.8984375" style="133" customWidth="1"/>
    <col min="14092" max="14092" width="11.3984375" style="133" customWidth="1"/>
    <col min="14093" max="14093" width="14.3984375" style="133" customWidth="1"/>
    <col min="14094" max="14094" width="6.5" style="133" customWidth="1"/>
    <col min="14095" max="14095" width="8.69921875" style="133" customWidth="1"/>
    <col min="14096" max="14096" width="16.59765625" style="133" customWidth="1"/>
    <col min="14097" max="14097" width="14.59765625" style="133" customWidth="1"/>
    <col min="14098" max="14098" width="11.59765625" style="133" customWidth="1"/>
    <col min="14099" max="14099" width="14.09765625" style="133" customWidth="1"/>
    <col min="14100" max="14100" width="13.5" style="133" customWidth="1"/>
    <col min="14101" max="14101" width="8" style="133" customWidth="1"/>
    <col min="14102" max="14102" width="11.3984375" style="133" customWidth="1"/>
    <col min="14103" max="14103" width="8.19921875" style="133" customWidth="1"/>
    <col min="14104" max="14331" width="8.796875" style="133"/>
    <col min="14332" max="14332" width="3" style="133" customWidth="1"/>
    <col min="14333" max="14333" width="6" style="133" customWidth="1"/>
    <col min="14334" max="14334" width="7.59765625" style="133" customWidth="1"/>
    <col min="14335" max="14335" width="3.69921875" style="133" customWidth="1"/>
    <col min="14336" max="14336" width="3.8984375" style="133" customWidth="1"/>
    <col min="14337" max="14337" width="3" style="133" customWidth="1"/>
    <col min="14338" max="14338" width="9.69921875" style="133" customWidth="1"/>
    <col min="14339" max="14339" width="10" style="133" customWidth="1"/>
    <col min="14340" max="14340" width="7.59765625" style="133" customWidth="1"/>
    <col min="14341" max="14341" width="12.59765625" style="133" customWidth="1"/>
    <col min="14342" max="14342" width="3.5" style="133" customWidth="1"/>
    <col min="14343" max="14343" width="11.59765625" style="133" customWidth="1"/>
    <col min="14344" max="14344" width="11.69921875" style="133" customWidth="1"/>
    <col min="14345" max="14345" width="7.69921875" style="133" customWidth="1"/>
    <col min="14346" max="14346" width="10.5" style="133" customWidth="1"/>
    <col min="14347" max="14347" width="8.8984375" style="133" customWidth="1"/>
    <col min="14348" max="14348" width="11.3984375" style="133" customWidth="1"/>
    <col min="14349" max="14349" width="14.3984375" style="133" customWidth="1"/>
    <col min="14350" max="14350" width="6.5" style="133" customWidth="1"/>
    <col min="14351" max="14351" width="8.69921875" style="133" customWidth="1"/>
    <col min="14352" max="14352" width="16.59765625" style="133" customWidth="1"/>
    <col min="14353" max="14353" width="14.59765625" style="133" customWidth="1"/>
    <col min="14354" max="14354" width="11.59765625" style="133" customWidth="1"/>
    <col min="14355" max="14355" width="14.09765625" style="133" customWidth="1"/>
    <col min="14356" max="14356" width="13.5" style="133" customWidth="1"/>
    <col min="14357" max="14357" width="8" style="133" customWidth="1"/>
    <col min="14358" max="14358" width="11.3984375" style="133" customWidth="1"/>
    <col min="14359" max="14359" width="8.19921875" style="133" customWidth="1"/>
    <col min="14360" max="14587" width="8.796875" style="133"/>
    <col min="14588" max="14588" width="3" style="133" customWidth="1"/>
    <col min="14589" max="14589" width="6" style="133" customWidth="1"/>
    <col min="14590" max="14590" width="7.59765625" style="133" customWidth="1"/>
    <col min="14591" max="14591" width="3.69921875" style="133" customWidth="1"/>
    <col min="14592" max="14592" width="3.8984375" style="133" customWidth="1"/>
    <col min="14593" max="14593" width="3" style="133" customWidth="1"/>
    <col min="14594" max="14594" width="9.69921875" style="133" customWidth="1"/>
    <col min="14595" max="14595" width="10" style="133" customWidth="1"/>
    <col min="14596" max="14596" width="7.59765625" style="133" customWidth="1"/>
    <col min="14597" max="14597" width="12.59765625" style="133" customWidth="1"/>
    <col min="14598" max="14598" width="3.5" style="133" customWidth="1"/>
    <col min="14599" max="14599" width="11.59765625" style="133" customWidth="1"/>
    <col min="14600" max="14600" width="11.69921875" style="133" customWidth="1"/>
    <col min="14601" max="14601" width="7.69921875" style="133" customWidth="1"/>
    <col min="14602" max="14602" width="10.5" style="133" customWidth="1"/>
    <col min="14603" max="14603" width="8.8984375" style="133" customWidth="1"/>
    <col min="14604" max="14604" width="11.3984375" style="133" customWidth="1"/>
    <col min="14605" max="14605" width="14.3984375" style="133" customWidth="1"/>
    <col min="14606" max="14606" width="6.5" style="133" customWidth="1"/>
    <col min="14607" max="14607" width="8.69921875" style="133" customWidth="1"/>
    <col min="14608" max="14608" width="16.59765625" style="133" customWidth="1"/>
    <col min="14609" max="14609" width="14.59765625" style="133" customWidth="1"/>
    <col min="14610" max="14610" width="11.59765625" style="133" customWidth="1"/>
    <col min="14611" max="14611" width="14.09765625" style="133" customWidth="1"/>
    <col min="14612" max="14612" width="13.5" style="133" customWidth="1"/>
    <col min="14613" max="14613" width="8" style="133" customWidth="1"/>
    <col min="14614" max="14614" width="11.3984375" style="133" customWidth="1"/>
    <col min="14615" max="14615" width="8.19921875" style="133" customWidth="1"/>
    <col min="14616" max="14843" width="8.796875" style="133"/>
    <col min="14844" max="14844" width="3" style="133" customWidth="1"/>
    <col min="14845" max="14845" width="6" style="133" customWidth="1"/>
    <col min="14846" max="14846" width="7.59765625" style="133" customWidth="1"/>
    <col min="14847" max="14847" width="3.69921875" style="133" customWidth="1"/>
    <col min="14848" max="14848" width="3.8984375" style="133" customWidth="1"/>
    <col min="14849" max="14849" width="3" style="133" customWidth="1"/>
    <col min="14850" max="14850" width="9.69921875" style="133" customWidth="1"/>
    <col min="14851" max="14851" width="10" style="133" customWidth="1"/>
    <col min="14852" max="14852" width="7.59765625" style="133" customWidth="1"/>
    <col min="14853" max="14853" width="12.59765625" style="133" customWidth="1"/>
    <col min="14854" max="14854" width="3.5" style="133" customWidth="1"/>
    <col min="14855" max="14855" width="11.59765625" style="133" customWidth="1"/>
    <col min="14856" max="14856" width="11.69921875" style="133" customWidth="1"/>
    <col min="14857" max="14857" width="7.69921875" style="133" customWidth="1"/>
    <col min="14858" max="14858" width="10.5" style="133" customWidth="1"/>
    <col min="14859" max="14859" width="8.8984375" style="133" customWidth="1"/>
    <col min="14860" max="14860" width="11.3984375" style="133" customWidth="1"/>
    <col min="14861" max="14861" width="14.3984375" style="133" customWidth="1"/>
    <col min="14862" max="14862" width="6.5" style="133" customWidth="1"/>
    <col min="14863" max="14863" width="8.69921875" style="133" customWidth="1"/>
    <col min="14864" max="14864" width="16.59765625" style="133" customWidth="1"/>
    <col min="14865" max="14865" width="14.59765625" style="133" customWidth="1"/>
    <col min="14866" max="14866" width="11.59765625" style="133" customWidth="1"/>
    <col min="14867" max="14867" width="14.09765625" style="133" customWidth="1"/>
    <col min="14868" max="14868" width="13.5" style="133" customWidth="1"/>
    <col min="14869" max="14869" width="8" style="133" customWidth="1"/>
    <col min="14870" max="14870" width="11.3984375" style="133" customWidth="1"/>
    <col min="14871" max="14871" width="8.19921875" style="133" customWidth="1"/>
    <col min="14872" max="15099" width="8.796875" style="133"/>
    <col min="15100" max="15100" width="3" style="133" customWidth="1"/>
    <col min="15101" max="15101" width="6" style="133" customWidth="1"/>
    <col min="15102" max="15102" width="7.59765625" style="133" customWidth="1"/>
    <col min="15103" max="15103" width="3.69921875" style="133" customWidth="1"/>
    <col min="15104" max="15104" width="3.8984375" style="133" customWidth="1"/>
    <col min="15105" max="15105" width="3" style="133" customWidth="1"/>
    <col min="15106" max="15106" width="9.69921875" style="133" customWidth="1"/>
    <col min="15107" max="15107" width="10" style="133" customWidth="1"/>
    <col min="15108" max="15108" width="7.59765625" style="133" customWidth="1"/>
    <col min="15109" max="15109" width="12.59765625" style="133" customWidth="1"/>
    <col min="15110" max="15110" width="3.5" style="133" customWidth="1"/>
    <col min="15111" max="15111" width="11.59765625" style="133" customWidth="1"/>
    <col min="15112" max="15112" width="11.69921875" style="133" customWidth="1"/>
    <col min="15113" max="15113" width="7.69921875" style="133" customWidth="1"/>
    <col min="15114" max="15114" width="10.5" style="133" customWidth="1"/>
    <col min="15115" max="15115" width="8.8984375" style="133" customWidth="1"/>
    <col min="15116" max="15116" width="11.3984375" style="133" customWidth="1"/>
    <col min="15117" max="15117" width="14.3984375" style="133" customWidth="1"/>
    <col min="15118" max="15118" width="6.5" style="133" customWidth="1"/>
    <col min="15119" max="15119" width="8.69921875" style="133" customWidth="1"/>
    <col min="15120" max="15120" width="16.59765625" style="133" customWidth="1"/>
    <col min="15121" max="15121" width="14.59765625" style="133" customWidth="1"/>
    <col min="15122" max="15122" width="11.59765625" style="133" customWidth="1"/>
    <col min="15123" max="15123" width="14.09765625" style="133" customWidth="1"/>
    <col min="15124" max="15124" width="13.5" style="133" customWidth="1"/>
    <col min="15125" max="15125" width="8" style="133" customWidth="1"/>
    <col min="15126" max="15126" width="11.3984375" style="133" customWidth="1"/>
    <col min="15127" max="15127" width="8.19921875" style="133" customWidth="1"/>
    <col min="15128" max="15355" width="8.796875" style="133"/>
    <col min="15356" max="15356" width="3" style="133" customWidth="1"/>
    <col min="15357" max="15357" width="6" style="133" customWidth="1"/>
    <col min="15358" max="15358" width="7.59765625" style="133" customWidth="1"/>
    <col min="15359" max="15359" width="3.69921875" style="133" customWidth="1"/>
    <col min="15360" max="15360" width="3.8984375" style="133" customWidth="1"/>
    <col min="15361" max="15361" width="3" style="133" customWidth="1"/>
    <col min="15362" max="15362" width="9.69921875" style="133" customWidth="1"/>
    <col min="15363" max="15363" width="10" style="133" customWidth="1"/>
    <col min="15364" max="15364" width="7.59765625" style="133" customWidth="1"/>
    <col min="15365" max="15365" width="12.59765625" style="133" customWidth="1"/>
    <col min="15366" max="15366" width="3.5" style="133" customWidth="1"/>
    <col min="15367" max="15367" width="11.59765625" style="133" customWidth="1"/>
    <col min="15368" max="15368" width="11.69921875" style="133" customWidth="1"/>
    <col min="15369" max="15369" width="7.69921875" style="133" customWidth="1"/>
    <col min="15370" max="15370" width="10.5" style="133" customWidth="1"/>
    <col min="15371" max="15371" width="8.8984375" style="133" customWidth="1"/>
    <col min="15372" max="15372" width="11.3984375" style="133" customWidth="1"/>
    <col min="15373" max="15373" width="14.3984375" style="133" customWidth="1"/>
    <col min="15374" max="15374" width="6.5" style="133" customWidth="1"/>
    <col min="15375" max="15375" width="8.69921875" style="133" customWidth="1"/>
    <col min="15376" max="15376" width="16.59765625" style="133" customWidth="1"/>
    <col min="15377" max="15377" width="14.59765625" style="133" customWidth="1"/>
    <col min="15378" max="15378" width="11.59765625" style="133" customWidth="1"/>
    <col min="15379" max="15379" width="14.09765625" style="133" customWidth="1"/>
    <col min="15380" max="15380" width="13.5" style="133" customWidth="1"/>
    <col min="15381" max="15381" width="8" style="133" customWidth="1"/>
    <col min="15382" max="15382" width="11.3984375" style="133" customWidth="1"/>
    <col min="15383" max="15383" width="8.19921875" style="133" customWidth="1"/>
    <col min="15384" max="15611" width="8.796875" style="133"/>
    <col min="15612" max="15612" width="3" style="133" customWidth="1"/>
    <col min="15613" max="15613" width="6" style="133" customWidth="1"/>
    <col min="15614" max="15614" width="7.59765625" style="133" customWidth="1"/>
    <col min="15615" max="15615" width="3.69921875" style="133" customWidth="1"/>
    <col min="15616" max="15616" width="3.8984375" style="133" customWidth="1"/>
    <col min="15617" max="15617" width="3" style="133" customWidth="1"/>
    <col min="15618" max="15618" width="9.69921875" style="133" customWidth="1"/>
    <col min="15619" max="15619" width="10" style="133" customWidth="1"/>
    <col min="15620" max="15620" width="7.59765625" style="133" customWidth="1"/>
    <col min="15621" max="15621" width="12.59765625" style="133" customWidth="1"/>
    <col min="15622" max="15622" width="3.5" style="133" customWidth="1"/>
    <col min="15623" max="15623" width="11.59765625" style="133" customWidth="1"/>
    <col min="15624" max="15624" width="11.69921875" style="133" customWidth="1"/>
    <col min="15625" max="15625" width="7.69921875" style="133" customWidth="1"/>
    <col min="15626" max="15626" width="10.5" style="133" customWidth="1"/>
    <col min="15627" max="15627" width="8.8984375" style="133" customWidth="1"/>
    <col min="15628" max="15628" width="11.3984375" style="133" customWidth="1"/>
    <col min="15629" max="15629" width="14.3984375" style="133" customWidth="1"/>
    <col min="15630" max="15630" width="6.5" style="133" customWidth="1"/>
    <col min="15631" max="15631" width="8.69921875" style="133" customWidth="1"/>
    <col min="15632" max="15632" width="16.59765625" style="133" customWidth="1"/>
    <col min="15633" max="15633" width="14.59765625" style="133" customWidth="1"/>
    <col min="15634" max="15634" width="11.59765625" style="133" customWidth="1"/>
    <col min="15635" max="15635" width="14.09765625" style="133" customWidth="1"/>
    <col min="15636" max="15636" width="13.5" style="133" customWidth="1"/>
    <col min="15637" max="15637" width="8" style="133" customWidth="1"/>
    <col min="15638" max="15638" width="11.3984375" style="133" customWidth="1"/>
    <col min="15639" max="15639" width="8.19921875" style="133" customWidth="1"/>
    <col min="15640" max="15867" width="8.796875" style="133"/>
    <col min="15868" max="15868" width="3" style="133" customWidth="1"/>
    <col min="15869" max="15869" width="6" style="133" customWidth="1"/>
    <col min="15870" max="15870" width="7.59765625" style="133" customWidth="1"/>
    <col min="15871" max="15871" width="3.69921875" style="133" customWidth="1"/>
    <col min="15872" max="15872" width="3.8984375" style="133" customWidth="1"/>
    <col min="15873" max="15873" width="3" style="133" customWidth="1"/>
    <col min="15874" max="15874" width="9.69921875" style="133" customWidth="1"/>
    <col min="15875" max="15875" width="10" style="133" customWidth="1"/>
    <col min="15876" max="15876" width="7.59765625" style="133" customWidth="1"/>
    <col min="15877" max="15877" width="12.59765625" style="133" customWidth="1"/>
    <col min="15878" max="15878" width="3.5" style="133" customWidth="1"/>
    <col min="15879" max="15879" width="11.59765625" style="133" customWidth="1"/>
    <col min="15880" max="15880" width="11.69921875" style="133" customWidth="1"/>
    <col min="15881" max="15881" width="7.69921875" style="133" customWidth="1"/>
    <col min="15882" max="15882" width="10.5" style="133" customWidth="1"/>
    <col min="15883" max="15883" width="8.8984375" style="133" customWidth="1"/>
    <col min="15884" max="15884" width="11.3984375" style="133" customWidth="1"/>
    <col min="15885" max="15885" width="14.3984375" style="133" customWidth="1"/>
    <col min="15886" max="15886" width="6.5" style="133" customWidth="1"/>
    <col min="15887" max="15887" width="8.69921875" style="133" customWidth="1"/>
    <col min="15888" max="15888" width="16.59765625" style="133" customWidth="1"/>
    <col min="15889" max="15889" width="14.59765625" style="133" customWidth="1"/>
    <col min="15890" max="15890" width="11.59765625" style="133" customWidth="1"/>
    <col min="15891" max="15891" width="14.09765625" style="133" customWidth="1"/>
    <col min="15892" max="15892" width="13.5" style="133" customWidth="1"/>
    <col min="15893" max="15893" width="8" style="133" customWidth="1"/>
    <col min="15894" max="15894" width="11.3984375" style="133" customWidth="1"/>
    <col min="15895" max="15895" width="8.19921875" style="133" customWidth="1"/>
    <col min="15896" max="16123" width="8.796875" style="133"/>
    <col min="16124" max="16124" width="3" style="133" customWidth="1"/>
    <col min="16125" max="16125" width="6" style="133" customWidth="1"/>
    <col min="16126" max="16126" width="7.59765625" style="133" customWidth="1"/>
    <col min="16127" max="16127" width="3.69921875" style="133" customWidth="1"/>
    <col min="16128" max="16128" width="3.8984375" style="133" customWidth="1"/>
    <col min="16129" max="16129" width="3" style="133" customWidth="1"/>
    <col min="16130" max="16130" width="9.69921875" style="133" customWidth="1"/>
    <col min="16131" max="16131" width="10" style="133" customWidth="1"/>
    <col min="16132" max="16132" width="7.59765625" style="133" customWidth="1"/>
    <col min="16133" max="16133" width="12.59765625" style="133" customWidth="1"/>
    <col min="16134" max="16134" width="3.5" style="133" customWidth="1"/>
    <col min="16135" max="16135" width="11.59765625" style="133" customWidth="1"/>
    <col min="16136" max="16136" width="11.69921875" style="133" customWidth="1"/>
    <col min="16137" max="16137" width="7.69921875" style="133" customWidth="1"/>
    <col min="16138" max="16138" width="10.5" style="133" customWidth="1"/>
    <col min="16139" max="16139" width="8.8984375" style="133" customWidth="1"/>
    <col min="16140" max="16140" width="11.3984375" style="133" customWidth="1"/>
    <col min="16141" max="16141" width="14.3984375" style="133" customWidth="1"/>
    <col min="16142" max="16142" width="6.5" style="133" customWidth="1"/>
    <col min="16143" max="16143" width="8.69921875" style="133" customWidth="1"/>
    <col min="16144" max="16144" width="16.59765625" style="133" customWidth="1"/>
    <col min="16145" max="16145" width="14.59765625" style="133" customWidth="1"/>
    <col min="16146" max="16146" width="11.59765625" style="133" customWidth="1"/>
    <col min="16147" max="16147" width="14.09765625" style="133" customWidth="1"/>
    <col min="16148" max="16148" width="13.5" style="133" customWidth="1"/>
    <col min="16149" max="16149" width="8" style="133" customWidth="1"/>
    <col min="16150" max="16150" width="11.3984375" style="133" customWidth="1"/>
    <col min="16151" max="16151" width="8.19921875" style="133" customWidth="1"/>
    <col min="16152" max="16384" width="8.796875" style="133"/>
  </cols>
  <sheetData>
    <row r="1" spans="1:23">
      <c r="A1" s="130"/>
      <c r="B1" s="130"/>
      <c r="C1" s="131"/>
      <c r="D1" s="130"/>
      <c r="E1" s="130"/>
      <c r="F1" s="130"/>
      <c r="G1" s="130"/>
      <c r="H1" s="132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U1" s="130"/>
      <c r="V1" s="134" t="s">
        <v>3047</v>
      </c>
    </row>
    <row r="2" spans="1:23">
      <c r="A2" s="488" t="s">
        <v>3048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</row>
    <row r="3" spans="1:23">
      <c r="A3" s="488" t="s">
        <v>3049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</row>
    <row r="4" spans="1:23">
      <c r="A4" s="489" t="s">
        <v>3050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</row>
    <row r="5" spans="1:23">
      <c r="A5" s="490" t="s">
        <v>3051</v>
      </c>
      <c r="B5" s="491"/>
      <c r="C5" s="491"/>
      <c r="D5" s="491"/>
      <c r="E5" s="491"/>
      <c r="F5" s="491"/>
      <c r="G5" s="491"/>
      <c r="H5" s="491"/>
      <c r="I5" s="492"/>
      <c r="J5" s="493" t="s">
        <v>3052</v>
      </c>
      <c r="K5" s="494"/>
      <c r="L5" s="494"/>
      <c r="M5" s="494"/>
      <c r="N5" s="494"/>
      <c r="O5" s="494"/>
      <c r="P5" s="494"/>
      <c r="Q5" s="495"/>
      <c r="R5" s="496" t="s">
        <v>3053</v>
      </c>
      <c r="S5" s="496" t="s">
        <v>3054</v>
      </c>
      <c r="T5" s="496" t="s">
        <v>3055</v>
      </c>
      <c r="U5" s="496" t="s">
        <v>3056</v>
      </c>
      <c r="V5" s="496" t="s">
        <v>3057</v>
      </c>
    </row>
    <row r="6" spans="1:23">
      <c r="A6" s="479" t="s">
        <v>8</v>
      </c>
      <c r="B6" s="482" t="s">
        <v>3058</v>
      </c>
      <c r="C6" s="499" t="s">
        <v>3059</v>
      </c>
      <c r="D6" s="502" t="s">
        <v>3060</v>
      </c>
      <c r="E6" s="503"/>
      <c r="F6" s="504"/>
      <c r="G6" s="482" t="s">
        <v>3061</v>
      </c>
      <c r="H6" s="482" t="s">
        <v>3062</v>
      </c>
      <c r="I6" s="482" t="s">
        <v>3063</v>
      </c>
      <c r="J6" s="485" t="s">
        <v>8</v>
      </c>
      <c r="K6" s="473" t="s">
        <v>3064</v>
      </c>
      <c r="L6" s="473" t="s">
        <v>3065</v>
      </c>
      <c r="M6" s="473" t="s">
        <v>3066</v>
      </c>
      <c r="N6" s="473" t="s">
        <v>3067</v>
      </c>
      <c r="O6" s="493" t="s">
        <v>3068</v>
      </c>
      <c r="P6" s="495"/>
      <c r="Q6" s="473" t="s">
        <v>3069</v>
      </c>
      <c r="R6" s="497"/>
      <c r="S6" s="497"/>
      <c r="T6" s="497"/>
      <c r="U6" s="497"/>
      <c r="V6" s="497"/>
    </row>
    <row r="7" spans="1:23">
      <c r="A7" s="480"/>
      <c r="B7" s="483"/>
      <c r="C7" s="500"/>
      <c r="D7" s="505"/>
      <c r="E7" s="506"/>
      <c r="F7" s="507"/>
      <c r="G7" s="483"/>
      <c r="H7" s="483"/>
      <c r="I7" s="483"/>
      <c r="J7" s="486"/>
      <c r="K7" s="474"/>
      <c r="L7" s="474"/>
      <c r="M7" s="474"/>
      <c r="N7" s="474"/>
      <c r="O7" s="473" t="s">
        <v>3070</v>
      </c>
      <c r="P7" s="476" t="s">
        <v>3071</v>
      </c>
      <c r="Q7" s="474"/>
      <c r="R7" s="497"/>
      <c r="S7" s="497"/>
      <c r="T7" s="497"/>
      <c r="U7" s="497"/>
      <c r="V7" s="497"/>
    </row>
    <row r="8" spans="1:23">
      <c r="A8" s="480"/>
      <c r="B8" s="483"/>
      <c r="C8" s="500"/>
      <c r="D8" s="479" t="s">
        <v>16</v>
      </c>
      <c r="E8" s="479" t="s">
        <v>17</v>
      </c>
      <c r="F8" s="479" t="s">
        <v>3072</v>
      </c>
      <c r="G8" s="483"/>
      <c r="H8" s="483"/>
      <c r="I8" s="483"/>
      <c r="J8" s="486"/>
      <c r="K8" s="474"/>
      <c r="L8" s="474"/>
      <c r="M8" s="474"/>
      <c r="N8" s="474"/>
      <c r="O8" s="474"/>
      <c r="P8" s="477"/>
      <c r="Q8" s="474"/>
      <c r="R8" s="497"/>
      <c r="S8" s="497"/>
      <c r="T8" s="497"/>
      <c r="U8" s="497"/>
      <c r="V8" s="497"/>
    </row>
    <row r="9" spans="1:23">
      <c r="A9" s="480"/>
      <c r="B9" s="483"/>
      <c r="C9" s="500"/>
      <c r="D9" s="480"/>
      <c r="E9" s="480"/>
      <c r="F9" s="480"/>
      <c r="G9" s="483"/>
      <c r="H9" s="483"/>
      <c r="I9" s="483"/>
      <c r="J9" s="486"/>
      <c r="K9" s="474"/>
      <c r="L9" s="474"/>
      <c r="M9" s="474"/>
      <c r="N9" s="474"/>
      <c r="O9" s="474"/>
      <c r="P9" s="477"/>
      <c r="Q9" s="474"/>
      <c r="R9" s="497"/>
      <c r="S9" s="497"/>
      <c r="T9" s="497"/>
      <c r="U9" s="497"/>
      <c r="V9" s="497"/>
    </row>
    <row r="10" spans="1:23">
      <c r="A10" s="481"/>
      <c r="B10" s="484"/>
      <c r="C10" s="501"/>
      <c r="D10" s="481"/>
      <c r="E10" s="481"/>
      <c r="F10" s="481"/>
      <c r="G10" s="484"/>
      <c r="H10" s="484"/>
      <c r="I10" s="484"/>
      <c r="J10" s="487"/>
      <c r="K10" s="475"/>
      <c r="L10" s="475"/>
      <c r="M10" s="475"/>
      <c r="N10" s="475"/>
      <c r="O10" s="475"/>
      <c r="P10" s="478"/>
      <c r="Q10" s="475"/>
      <c r="R10" s="498"/>
      <c r="S10" s="498"/>
      <c r="T10" s="498"/>
      <c r="U10" s="498"/>
      <c r="V10" s="498"/>
    </row>
    <row r="11" spans="1:23">
      <c r="A11" s="135">
        <v>1</v>
      </c>
      <c r="B11" s="136" t="s">
        <v>2994</v>
      </c>
      <c r="C11" s="137">
        <v>3</v>
      </c>
      <c r="D11" s="138">
        <v>1</v>
      </c>
      <c r="E11" s="138">
        <v>0</v>
      </c>
      <c r="F11" s="138">
        <v>0</v>
      </c>
      <c r="G11" s="139">
        <v>400</v>
      </c>
      <c r="H11" s="140">
        <v>440</v>
      </c>
      <c r="I11" s="139">
        <f>G11*H11</f>
        <v>176000</v>
      </c>
      <c r="J11" s="141"/>
      <c r="K11" s="142"/>
      <c r="L11" s="142"/>
      <c r="M11" s="142"/>
      <c r="N11" s="142"/>
      <c r="O11" s="142"/>
      <c r="P11" s="142"/>
      <c r="Q11" s="142"/>
      <c r="R11" s="143">
        <f>I11</f>
        <v>176000</v>
      </c>
      <c r="S11" s="142" t="s">
        <v>249</v>
      </c>
      <c r="T11" s="144">
        <f>R11</f>
        <v>176000</v>
      </c>
      <c r="U11" s="142">
        <v>0.3</v>
      </c>
      <c r="V11" s="145">
        <f>T11*U11/100</f>
        <v>528</v>
      </c>
    </row>
    <row r="12" spans="1:23">
      <c r="A12" s="146"/>
      <c r="B12" s="147"/>
      <c r="C12" s="148"/>
      <c r="D12" s="149"/>
      <c r="E12" s="149"/>
      <c r="F12" s="149"/>
      <c r="G12" s="150"/>
      <c r="H12" s="151"/>
      <c r="I12" s="152"/>
      <c r="J12" s="153"/>
      <c r="K12" s="154"/>
      <c r="L12" s="154"/>
      <c r="M12" s="154"/>
      <c r="N12" s="154"/>
      <c r="O12" s="154"/>
      <c r="P12" s="154"/>
      <c r="Q12" s="154"/>
      <c r="R12" s="155"/>
      <c r="S12" s="139"/>
      <c r="T12" s="139"/>
      <c r="U12" s="156"/>
      <c r="V12" s="157"/>
      <c r="W12" s="158"/>
    </row>
    <row r="13" spans="1:23">
      <c r="A13" s="146"/>
      <c r="B13" s="147"/>
      <c r="C13" s="148"/>
      <c r="D13" s="149"/>
      <c r="E13" s="149"/>
      <c r="F13" s="149"/>
      <c r="G13" s="159"/>
      <c r="H13" s="151"/>
      <c r="I13" s="152"/>
      <c r="J13" s="153"/>
      <c r="K13" s="141"/>
      <c r="L13" s="160"/>
      <c r="M13" s="160"/>
      <c r="N13" s="161"/>
      <c r="O13" s="141"/>
      <c r="P13" s="141"/>
      <c r="Q13" s="161"/>
      <c r="R13" s="139"/>
      <c r="S13" s="139"/>
      <c r="T13" s="139"/>
      <c r="U13" s="156"/>
      <c r="V13" s="157"/>
      <c r="W13" s="158"/>
    </row>
    <row r="14" spans="1:23">
      <c r="A14" s="146"/>
      <c r="B14" s="147"/>
      <c r="C14" s="148"/>
      <c r="D14" s="149"/>
      <c r="E14" s="149"/>
      <c r="F14" s="149"/>
      <c r="G14" s="152"/>
      <c r="H14" s="140"/>
      <c r="I14" s="139"/>
      <c r="J14" s="153"/>
      <c r="K14" s="141"/>
      <c r="L14" s="153"/>
      <c r="M14" s="152"/>
      <c r="N14" s="155"/>
      <c r="O14" s="152"/>
      <c r="P14" s="152"/>
      <c r="Q14" s="152"/>
      <c r="R14" s="152"/>
      <c r="S14" s="152"/>
      <c r="T14" s="152"/>
      <c r="U14" s="157"/>
      <c r="V14" s="157"/>
      <c r="W14" s="158"/>
    </row>
    <row r="15" spans="1:23">
      <c r="A15" s="146"/>
      <c r="B15" s="147"/>
      <c r="C15" s="148"/>
      <c r="D15" s="149"/>
      <c r="E15" s="149"/>
      <c r="F15" s="149"/>
      <c r="G15" s="152"/>
      <c r="H15" s="151"/>
      <c r="I15" s="16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7"/>
      <c r="V15" s="157"/>
      <c r="W15" s="158"/>
    </row>
    <row r="16" spans="1:23">
      <c r="A16" s="163"/>
      <c r="B16" s="164"/>
      <c r="C16" s="165"/>
      <c r="D16" s="166"/>
      <c r="E16" s="166"/>
      <c r="F16" s="166"/>
      <c r="G16" s="167"/>
      <c r="H16" s="168"/>
      <c r="I16" s="167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7"/>
      <c r="V16" s="169"/>
    </row>
    <row r="17" spans="1:23">
      <c r="A17" s="163"/>
      <c r="B17" s="164"/>
      <c r="C17" s="165"/>
      <c r="D17" s="166"/>
      <c r="E17" s="166"/>
      <c r="F17" s="166"/>
      <c r="G17" s="167"/>
      <c r="H17" s="168"/>
      <c r="I17" s="167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7"/>
      <c r="V17" s="169"/>
      <c r="W17" s="158"/>
    </row>
    <row r="18" spans="1:23">
      <c r="A18" s="163"/>
      <c r="B18" s="164"/>
      <c r="C18" s="165"/>
      <c r="D18" s="166"/>
      <c r="E18" s="166"/>
      <c r="F18" s="166"/>
      <c r="G18" s="167"/>
      <c r="H18" s="168"/>
      <c r="I18" s="167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7"/>
      <c r="V18" s="169"/>
      <c r="W18" s="158"/>
    </row>
    <row r="19" spans="1:23">
      <c r="A19" s="146"/>
      <c r="B19" s="147"/>
      <c r="C19" s="148"/>
      <c r="D19" s="149"/>
      <c r="E19" s="149"/>
      <c r="F19" s="149"/>
      <c r="G19" s="139"/>
      <c r="H19" s="140"/>
      <c r="I19" s="139"/>
      <c r="J19" s="139"/>
      <c r="K19" s="170"/>
      <c r="L19" s="152"/>
      <c r="M19" s="152"/>
      <c r="N19" s="152"/>
      <c r="O19" s="152"/>
      <c r="P19" s="152"/>
      <c r="Q19" s="152"/>
      <c r="R19" s="152"/>
      <c r="S19" s="152"/>
      <c r="T19" s="152"/>
      <c r="U19" s="171"/>
      <c r="V19" s="171"/>
      <c r="W19" s="158"/>
    </row>
    <row r="20" spans="1:23">
      <c r="A20" s="146"/>
      <c r="B20" s="147"/>
      <c r="C20" s="148"/>
      <c r="D20" s="149"/>
      <c r="E20" s="149"/>
      <c r="F20" s="149"/>
      <c r="G20" s="152"/>
      <c r="H20" s="140"/>
      <c r="I20" s="139"/>
      <c r="J20" s="139"/>
      <c r="K20" s="153"/>
      <c r="L20" s="152"/>
      <c r="M20" s="152"/>
      <c r="N20" s="152"/>
      <c r="O20" s="152"/>
      <c r="P20" s="152"/>
      <c r="Q20" s="152"/>
      <c r="R20" s="152"/>
      <c r="S20" s="152"/>
      <c r="T20" s="152"/>
      <c r="U20" s="157"/>
      <c r="V20" s="157"/>
      <c r="W20" s="172"/>
    </row>
    <row r="21" spans="1:23">
      <c r="A21" s="146"/>
      <c r="B21" s="147"/>
      <c r="C21" s="148"/>
      <c r="D21" s="149"/>
      <c r="E21" s="149"/>
      <c r="F21" s="149"/>
      <c r="G21" s="152"/>
      <c r="H21" s="140"/>
      <c r="I21" s="139"/>
      <c r="J21" s="139"/>
      <c r="K21" s="153"/>
      <c r="L21" s="152"/>
      <c r="M21" s="152"/>
      <c r="N21" s="152"/>
      <c r="O21" s="152"/>
      <c r="P21" s="152"/>
      <c r="Q21" s="152"/>
      <c r="R21" s="152"/>
      <c r="S21" s="152"/>
      <c r="T21" s="152"/>
      <c r="U21" s="173"/>
      <c r="V21" s="173"/>
      <c r="W21" s="158"/>
    </row>
    <row r="22" spans="1:23">
      <c r="A22" s="174"/>
      <c r="B22" s="174"/>
      <c r="C22" s="175"/>
      <c r="D22" s="174"/>
      <c r="E22" s="174"/>
      <c r="F22" s="174"/>
      <c r="G22" s="176"/>
      <c r="H22" s="177"/>
      <c r="I22" s="178"/>
      <c r="J22" s="176"/>
      <c r="K22" s="179"/>
      <c r="L22" s="176"/>
      <c r="M22" s="176"/>
      <c r="N22" s="179"/>
      <c r="O22" s="176"/>
      <c r="P22" s="176"/>
      <c r="Q22" s="176"/>
      <c r="R22" s="176"/>
      <c r="S22" s="176"/>
      <c r="T22" s="176"/>
      <c r="U22" s="180"/>
      <c r="V22" s="180"/>
      <c r="W22" s="158"/>
    </row>
    <row r="23" spans="1:23">
      <c r="A23" s="130"/>
      <c r="B23" s="130"/>
      <c r="C23" s="131"/>
      <c r="D23" s="130"/>
      <c r="E23" s="130"/>
      <c r="F23" s="130"/>
      <c r="G23" s="130"/>
      <c r="H23" s="132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</row>
    <row r="24" spans="1:23">
      <c r="A24" s="181"/>
      <c r="B24" s="182" t="s">
        <v>10</v>
      </c>
      <c r="C24" s="183" t="s">
        <v>3073</v>
      </c>
      <c r="D24" s="184"/>
      <c r="E24" s="185"/>
      <c r="F24" s="186"/>
      <c r="G24" s="182"/>
      <c r="H24" s="187"/>
      <c r="I24" s="182" t="s">
        <v>3074</v>
      </c>
      <c r="J24" s="188"/>
      <c r="K24" s="188"/>
      <c r="L24" s="189"/>
      <c r="M24" s="189"/>
      <c r="N24" s="189"/>
      <c r="O24" s="130"/>
      <c r="P24" s="130"/>
      <c r="Q24" s="130"/>
      <c r="R24" s="130"/>
      <c r="S24" s="130"/>
      <c r="T24" s="130"/>
      <c r="U24" s="130"/>
      <c r="V24" s="130"/>
    </row>
    <row r="25" spans="1:23">
      <c r="A25" s="181"/>
      <c r="B25" s="182"/>
      <c r="C25" s="183"/>
      <c r="D25" s="184"/>
      <c r="E25" s="185"/>
      <c r="F25" s="186"/>
      <c r="G25" s="182"/>
      <c r="H25" s="187"/>
      <c r="I25" s="182" t="s">
        <v>3075</v>
      </c>
      <c r="J25" s="188"/>
      <c r="K25" s="188"/>
      <c r="L25" s="189"/>
      <c r="M25" s="189"/>
      <c r="N25" s="189"/>
      <c r="O25" s="130"/>
      <c r="P25" s="130"/>
      <c r="Q25" s="130"/>
      <c r="R25" s="130"/>
      <c r="S25" s="130"/>
      <c r="T25" s="130"/>
      <c r="U25" s="130"/>
      <c r="V25" s="130"/>
    </row>
    <row r="26" spans="1:23">
      <c r="A26" s="181"/>
      <c r="B26" s="182"/>
      <c r="C26" s="183"/>
      <c r="D26" s="184"/>
      <c r="E26" s="185"/>
      <c r="F26" s="186"/>
      <c r="G26" s="182"/>
      <c r="H26" s="187"/>
      <c r="I26" s="182" t="s">
        <v>3076</v>
      </c>
      <c r="J26" s="188"/>
      <c r="K26" s="188"/>
      <c r="L26" s="189"/>
      <c r="M26" s="189"/>
      <c r="N26" s="188"/>
      <c r="O26" s="130"/>
      <c r="P26" s="130"/>
      <c r="Q26" s="130"/>
      <c r="R26" s="130"/>
      <c r="S26" s="181"/>
      <c r="T26" s="181"/>
      <c r="U26" s="181"/>
      <c r="V26" s="181"/>
    </row>
    <row r="27" spans="1:23">
      <c r="A27" s="181"/>
      <c r="B27" s="182"/>
      <c r="C27" s="183"/>
      <c r="D27" s="184"/>
      <c r="E27" s="185"/>
      <c r="F27" s="186"/>
      <c r="G27" s="182"/>
      <c r="H27" s="190"/>
      <c r="I27" s="182" t="s">
        <v>3077</v>
      </c>
      <c r="J27" s="190"/>
      <c r="K27" s="190"/>
      <c r="L27" s="191"/>
      <c r="M27" s="191"/>
      <c r="N27" s="187"/>
      <c r="O27" s="130"/>
      <c r="P27" s="130"/>
      <c r="Q27" s="130"/>
      <c r="R27" s="130"/>
      <c r="S27" s="181"/>
      <c r="T27" s="181"/>
      <c r="U27" s="181"/>
      <c r="V27" s="181"/>
    </row>
    <row r="28" spans="1:23">
      <c r="A28" s="159"/>
      <c r="B28" s="185"/>
      <c r="C28" s="192"/>
      <c r="D28" s="185"/>
      <c r="E28" s="185"/>
      <c r="F28" s="186"/>
      <c r="G28" s="193"/>
      <c r="H28" s="190"/>
      <c r="I28" s="193" t="s">
        <v>3078</v>
      </c>
      <c r="J28" s="190"/>
      <c r="K28" s="190"/>
      <c r="L28" s="194"/>
      <c r="M28" s="194"/>
      <c r="N28" s="194"/>
    </row>
    <row r="29" spans="1:23">
      <c r="A29" s="159"/>
      <c r="B29" s="159"/>
      <c r="C29" s="195"/>
      <c r="D29" s="159"/>
      <c r="E29" s="159"/>
      <c r="F29" s="159"/>
      <c r="G29" s="181"/>
      <c r="H29" s="196"/>
      <c r="I29" s="159"/>
    </row>
  </sheetData>
  <mergeCells count="29">
    <mergeCell ref="A2:V2"/>
    <mergeCell ref="A3:V3"/>
    <mergeCell ref="A4:V4"/>
    <mergeCell ref="A5:I5"/>
    <mergeCell ref="J5:Q5"/>
    <mergeCell ref="R5:R10"/>
    <mergeCell ref="S5:S10"/>
    <mergeCell ref="T5:T10"/>
    <mergeCell ref="U5:U10"/>
    <mergeCell ref="V5:V10"/>
    <mergeCell ref="A6:A10"/>
    <mergeCell ref="B6:B10"/>
    <mergeCell ref="C6:C10"/>
    <mergeCell ref="D6:F7"/>
    <mergeCell ref="G6:G10"/>
    <mergeCell ref="O6:P6"/>
    <mergeCell ref="Q6:Q10"/>
    <mergeCell ref="O7:O10"/>
    <mergeCell ref="P7:P10"/>
    <mergeCell ref="D8:D10"/>
    <mergeCell ref="E8:E10"/>
    <mergeCell ref="F8:F10"/>
    <mergeCell ref="I6:I10"/>
    <mergeCell ref="J6:J10"/>
    <mergeCell ref="K6:K10"/>
    <mergeCell ref="L6:L10"/>
    <mergeCell ref="M6:M10"/>
    <mergeCell ref="N6:N10"/>
    <mergeCell ref="H6:H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3"/>
  <sheetViews>
    <sheetView tabSelected="1" view="pageBreakPreview" topLeftCell="C1" zoomScale="70" zoomScaleNormal="100" zoomScaleSheetLayoutView="70" workbookViewId="0">
      <pane ySplit="7" topLeftCell="A339" activePane="bottomLeft" state="frozen"/>
      <selection pane="bottomLeft" activeCell="X1" sqref="X1:AA1048576"/>
    </sheetView>
  </sheetViews>
  <sheetFormatPr defaultColWidth="9" defaultRowHeight="23.4" customHeight="1"/>
  <cols>
    <col min="1" max="1" width="3.59765625" style="221" customWidth="1"/>
    <col min="2" max="2" width="5.796875" style="222" customWidth="1"/>
    <col min="3" max="3" width="5.3984375" style="223" customWidth="1"/>
    <col min="4" max="4" width="4.296875" style="224" customWidth="1"/>
    <col min="5" max="5" width="4.69921875" style="221" customWidth="1"/>
    <col min="6" max="6" width="8.296875" style="222" customWidth="1"/>
    <col min="7" max="7" width="3.796875" style="221" customWidth="1"/>
    <col min="8" max="8" width="3.5" style="222" customWidth="1"/>
    <col min="9" max="9" width="3.8984375" style="221" customWidth="1"/>
    <col min="10" max="10" width="6.3984375" style="227" hidden="1" customWidth="1"/>
    <col min="11" max="11" width="4.3984375" style="228" customWidth="1"/>
    <col min="12" max="12" width="7" style="227" customWidth="1"/>
    <col min="13" max="13" width="3.796875" style="228" customWidth="1"/>
    <col min="14" max="14" width="9.09765625" style="229" customWidth="1"/>
    <col min="15" max="15" width="3.5" style="229" customWidth="1"/>
    <col min="16" max="16" width="5.59765625" style="229" customWidth="1"/>
    <col min="17" max="17" width="6.5" style="231" customWidth="1"/>
    <col min="18" max="18" width="8.296875" style="229" customWidth="1"/>
    <col min="19" max="19" width="5.8984375" style="229" customWidth="1"/>
    <col min="20" max="20" width="7" style="229" customWidth="1"/>
    <col min="21" max="21" width="7.796875" style="229" customWidth="1"/>
    <col min="22" max="22" width="8.796875" style="222" customWidth="1"/>
    <col min="23" max="23" width="7.796875" style="233" customWidth="1"/>
    <col min="24" max="24" width="4.19921875" style="223" hidden="1" customWidth="1"/>
    <col min="25" max="25" width="3.8984375" style="233" hidden="1" customWidth="1"/>
    <col min="26" max="26" width="15" style="228" hidden="1" customWidth="1"/>
    <col min="27" max="27" width="17.09765625" style="228" hidden="1" customWidth="1"/>
    <col min="28" max="16384" width="9" style="8"/>
  </cols>
  <sheetData>
    <row r="1" spans="1:27" ht="23.4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240"/>
      <c r="Y1" s="240"/>
      <c r="Z1" s="240"/>
      <c r="AA1" s="240"/>
    </row>
    <row r="2" spans="1:27" ht="23.4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8"/>
      <c r="X2" s="240"/>
      <c r="Y2" s="240"/>
      <c r="Z2" s="240"/>
      <c r="AA2" s="240"/>
    </row>
    <row r="3" spans="1:27" ht="23.4" customHeight="1">
      <c r="A3" s="451" t="s">
        <v>3082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O3" s="451" t="s">
        <v>3083</v>
      </c>
      <c r="P3" s="451"/>
      <c r="Q3" s="451"/>
      <c r="R3" s="451"/>
      <c r="S3" s="451"/>
      <c r="T3" s="451"/>
      <c r="U3" s="451"/>
      <c r="V3" s="455"/>
      <c r="W3" s="201"/>
      <c r="X3" s="240"/>
      <c r="Y3" s="240"/>
      <c r="Z3" s="240"/>
      <c r="AA3" s="240"/>
    </row>
    <row r="4" spans="1:27" ht="23.4" customHeight="1">
      <c r="A4" s="201"/>
      <c r="B4" s="202"/>
      <c r="C4" s="450" t="s">
        <v>3</v>
      </c>
      <c r="D4" s="451"/>
      <c r="E4" s="452"/>
      <c r="F4" s="202"/>
      <c r="G4" s="450" t="s">
        <v>4</v>
      </c>
      <c r="H4" s="451"/>
      <c r="I4" s="452"/>
      <c r="J4" s="453" t="s">
        <v>1280</v>
      </c>
      <c r="K4" s="454"/>
      <c r="L4" s="454"/>
      <c r="M4" s="454"/>
      <c r="N4" s="455"/>
      <c r="O4" s="207"/>
      <c r="P4" s="207"/>
      <c r="Q4" s="201"/>
      <c r="R4" s="450" t="s">
        <v>5</v>
      </c>
      <c r="S4" s="451"/>
      <c r="T4" s="451"/>
      <c r="U4" s="452"/>
      <c r="V4" s="295"/>
      <c r="W4" s="293"/>
      <c r="X4" s="205"/>
      <c r="Y4" s="439"/>
      <c r="Z4" s="440"/>
      <c r="AA4" s="441"/>
    </row>
    <row r="5" spans="1:27" ht="23.4" customHeight="1">
      <c r="A5" s="204" t="s">
        <v>8</v>
      </c>
      <c r="B5" s="199" t="s">
        <v>11</v>
      </c>
      <c r="C5" s="205" t="s">
        <v>12</v>
      </c>
      <c r="D5" s="205" t="s">
        <v>13</v>
      </c>
      <c r="E5" s="201" t="s">
        <v>14</v>
      </c>
      <c r="F5" s="199" t="s">
        <v>15</v>
      </c>
      <c r="G5" s="201" t="s">
        <v>16</v>
      </c>
      <c r="H5" s="202" t="s">
        <v>17</v>
      </c>
      <c r="I5" s="201" t="s">
        <v>18</v>
      </c>
      <c r="J5" s="206" t="s">
        <v>19</v>
      </c>
      <c r="K5" s="207" t="s">
        <v>20</v>
      </c>
      <c r="L5" s="208" t="s">
        <v>21</v>
      </c>
      <c r="M5" s="207" t="s">
        <v>3084</v>
      </c>
      <c r="N5" s="207" t="s">
        <v>23</v>
      </c>
      <c r="O5" s="212" t="s">
        <v>8</v>
      </c>
      <c r="P5" s="204" t="s">
        <v>3079</v>
      </c>
      <c r="Q5" s="204" t="s">
        <v>11</v>
      </c>
      <c r="R5" s="204" t="s">
        <v>3080</v>
      </c>
      <c r="S5" s="212" t="s">
        <v>26</v>
      </c>
      <c r="T5" s="212" t="s">
        <v>27</v>
      </c>
      <c r="U5" s="212" t="s">
        <v>28</v>
      </c>
      <c r="V5" s="271" t="s">
        <v>31</v>
      </c>
      <c r="W5" s="209" t="s">
        <v>10</v>
      </c>
      <c r="X5" s="210" t="s">
        <v>8</v>
      </c>
      <c r="Y5" s="442" t="s">
        <v>9</v>
      </c>
      <c r="Z5" s="443"/>
      <c r="AA5" s="444"/>
    </row>
    <row r="6" spans="1:27" ht="23.4" customHeight="1">
      <c r="A6" s="204"/>
      <c r="B6" s="199" t="s">
        <v>39</v>
      </c>
      <c r="C6" s="210" t="s">
        <v>40</v>
      </c>
      <c r="D6" s="210" t="s">
        <v>39</v>
      </c>
      <c r="E6" s="204" t="s">
        <v>41</v>
      </c>
      <c r="F6" s="199" t="s">
        <v>42</v>
      </c>
      <c r="G6" s="204"/>
      <c r="H6" s="199"/>
      <c r="I6" s="204"/>
      <c r="J6" s="211" t="s">
        <v>39</v>
      </c>
      <c r="K6" s="212" t="s">
        <v>43</v>
      </c>
      <c r="L6" s="213"/>
      <c r="M6" s="212"/>
      <c r="N6" s="212" t="s">
        <v>44</v>
      </c>
      <c r="O6" s="212"/>
      <c r="P6" s="204" t="s">
        <v>12</v>
      </c>
      <c r="Q6" s="204" t="s">
        <v>3090</v>
      </c>
      <c r="R6" s="204" t="s">
        <v>3081</v>
      </c>
      <c r="S6" s="212" t="s">
        <v>46</v>
      </c>
      <c r="T6" s="212" t="s">
        <v>47</v>
      </c>
      <c r="U6" s="212" t="s">
        <v>48</v>
      </c>
      <c r="V6" s="271" t="s">
        <v>49</v>
      </c>
      <c r="W6" s="209"/>
      <c r="X6" s="210"/>
      <c r="Y6" s="445"/>
      <c r="Z6" s="446"/>
      <c r="AA6" s="447"/>
    </row>
    <row r="7" spans="1:27" ht="23.4" customHeight="1">
      <c r="A7" s="214"/>
      <c r="B7" s="200"/>
      <c r="C7" s="215" t="s">
        <v>56</v>
      </c>
      <c r="D7" s="215"/>
      <c r="E7" s="214"/>
      <c r="F7" s="200" t="s">
        <v>57</v>
      </c>
      <c r="G7" s="214"/>
      <c r="H7" s="200"/>
      <c r="I7" s="214"/>
      <c r="J7" s="216" t="s">
        <v>18</v>
      </c>
      <c r="K7" s="217"/>
      <c r="L7" s="218" t="s">
        <v>58</v>
      </c>
      <c r="M7" s="217"/>
      <c r="N7" s="217"/>
      <c r="O7" s="217"/>
      <c r="P7" s="273"/>
      <c r="Q7" s="273" t="s">
        <v>3091</v>
      </c>
      <c r="R7" s="214"/>
      <c r="S7" s="220"/>
      <c r="T7" s="220" t="s">
        <v>46</v>
      </c>
      <c r="U7" s="220" t="s">
        <v>59</v>
      </c>
      <c r="V7" s="275" t="s">
        <v>61</v>
      </c>
      <c r="W7" s="219"/>
      <c r="X7" s="215"/>
      <c r="Y7" s="276"/>
      <c r="Z7" s="277" t="s">
        <v>430</v>
      </c>
      <c r="AA7" s="277" t="s">
        <v>20</v>
      </c>
    </row>
    <row r="8" spans="1:27" ht="23.4" customHeight="1">
      <c r="A8" s="221">
        <v>1</v>
      </c>
      <c r="B8" s="222" t="s">
        <v>433</v>
      </c>
      <c r="C8" s="223">
        <v>2805</v>
      </c>
      <c r="D8" s="224">
        <v>123</v>
      </c>
      <c r="E8" s="221">
        <v>5</v>
      </c>
      <c r="F8" s="222" t="s">
        <v>434</v>
      </c>
      <c r="G8" s="225">
        <v>24</v>
      </c>
      <c r="H8" s="226">
        <v>0</v>
      </c>
      <c r="I8" s="225">
        <v>84</v>
      </c>
      <c r="J8" s="227">
        <v>9684</v>
      </c>
      <c r="L8" s="227">
        <v>9684</v>
      </c>
      <c r="X8" s="223">
        <v>1</v>
      </c>
      <c r="Y8" s="233" t="s">
        <v>63</v>
      </c>
      <c r="Z8" s="228" t="s">
        <v>431</v>
      </c>
      <c r="AA8" s="228" t="s">
        <v>432</v>
      </c>
    </row>
    <row r="9" spans="1:27" ht="23.4" customHeight="1">
      <c r="B9" s="222" t="s">
        <v>433</v>
      </c>
      <c r="C9" s="223">
        <v>5534</v>
      </c>
      <c r="D9" s="224">
        <v>147</v>
      </c>
      <c r="E9" s="221">
        <v>34</v>
      </c>
      <c r="G9" s="225">
        <v>4</v>
      </c>
      <c r="H9" s="226">
        <v>3</v>
      </c>
      <c r="I9" s="225">
        <v>25</v>
      </c>
      <c r="J9" s="227">
        <v>1925</v>
      </c>
      <c r="L9" s="227">
        <v>1925</v>
      </c>
    </row>
    <row r="10" spans="1:27" ht="23.4" customHeight="1">
      <c r="A10" s="221">
        <v>2</v>
      </c>
      <c r="B10" s="234" t="s">
        <v>433</v>
      </c>
      <c r="C10" s="223">
        <v>4048</v>
      </c>
      <c r="D10" s="224">
        <v>127</v>
      </c>
      <c r="E10" s="221">
        <v>48</v>
      </c>
      <c r="F10" s="222" t="s">
        <v>434</v>
      </c>
      <c r="G10" s="225">
        <v>19</v>
      </c>
      <c r="H10" s="226">
        <v>3</v>
      </c>
      <c r="I10" s="225">
        <v>17</v>
      </c>
      <c r="J10" s="227">
        <v>7917</v>
      </c>
      <c r="L10" s="227">
        <v>7917</v>
      </c>
      <c r="X10" s="223">
        <v>2</v>
      </c>
      <c r="Y10" s="233" t="s">
        <v>70</v>
      </c>
      <c r="Z10" s="228" t="s">
        <v>435</v>
      </c>
      <c r="AA10" s="228" t="s">
        <v>436</v>
      </c>
    </row>
    <row r="11" spans="1:27" ht="23.4" customHeight="1">
      <c r="B11" s="234" t="s">
        <v>433</v>
      </c>
      <c r="C11" s="223">
        <v>3802</v>
      </c>
      <c r="D11" s="224">
        <v>22</v>
      </c>
      <c r="E11" s="221">
        <v>2</v>
      </c>
      <c r="G11" s="225">
        <v>13</v>
      </c>
      <c r="H11" s="226">
        <v>2</v>
      </c>
      <c r="I11" s="225">
        <v>56</v>
      </c>
      <c r="J11" s="227">
        <v>5456</v>
      </c>
      <c r="L11" s="227">
        <v>5456</v>
      </c>
    </row>
    <row r="12" spans="1:27" ht="23.4" customHeight="1">
      <c r="A12" s="221">
        <v>3</v>
      </c>
      <c r="B12" s="222" t="s">
        <v>433</v>
      </c>
      <c r="C12" s="223">
        <v>3417</v>
      </c>
      <c r="D12" s="224">
        <v>91</v>
      </c>
      <c r="E12" s="221">
        <v>17</v>
      </c>
      <c r="F12" s="222" t="s">
        <v>434</v>
      </c>
      <c r="G12" s="221">
        <v>26</v>
      </c>
      <c r="H12" s="222">
        <v>3</v>
      </c>
      <c r="I12" s="221">
        <v>15</v>
      </c>
      <c r="J12" s="227">
        <v>10715</v>
      </c>
      <c r="L12" s="227">
        <v>10715</v>
      </c>
      <c r="X12" s="223">
        <v>3</v>
      </c>
      <c r="Y12" s="233" t="s">
        <v>63</v>
      </c>
      <c r="Z12" s="228" t="s">
        <v>437</v>
      </c>
      <c r="AA12" s="228" t="s">
        <v>438</v>
      </c>
    </row>
    <row r="13" spans="1:27" ht="23.4" customHeight="1">
      <c r="A13" s="221">
        <v>4</v>
      </c>
      <c r="B13" s="222" t="s">
        <v>433</v>
      </c>
      <c r="C13" s="223">
        <v>4054</v>
      </c>
      <c r="D13" s="224">
        <v>100</v>
      </c>
      <c r="E13" s="221">
        <v>54</v>
      </c>
      <c r="F13" s="222" t="s">
        <v>434</v>
      </c>
      <c r="G13" s="221">
        <v>30</v>
      </c>
      <c r="H13" s="222">
        <v>1</v>
      </c>
      <c r="I13" s="221">
        <v>37</v>
      </c>
      <c r="J13" s="227">
        <v>12137</v>
      </c>
      <c r="L13" s="227">
        <v>12137</v>
      </c>
      <c r="X13" s="223">
        <v>4</v>
      </c>
      <c r="Y13" s="233" t="s">
        <v>70</v>
      </c>
      <c r="Z13" s="228" t="s">
        <v>439</v>
      </c>
      <c r="AA13" s="228" t="s">
        <v>440</v>
      </c>
    </row>
    <row r="14" spans="1:27" ht="23.4" customHeight="1">
      <c r="A14" s="221">
        <v>5</v>
      </c>
      <c r="B14" s="222" t="s">
        <v>433</v>
      </c>
      <c r="C14" s="223">
        <v>577</v>
      </c>
      <c r="D14" s="224">
        <v>13</v>
      </c>
      <c r="E14" s="221">
        <v>27</v>
      </c>
      <c r="F14" s="222" t="s">
        <v>434</v>
      </c>
      <c r="G14" s="221">
        <v>0</v>
      </c>
      <c r="H14" s="222">
        <v>2</v>
      </c>
      <c r="I14" s="221">
        <v>74</v>
      </c>
      <c r="J14" s="227">
        <v>274</v>
      </c>
      <c r="L14" s="227">
        <v>274</v>
      </c>
      <c r="X14" s="223">
        <v>5</v>
      </c>
      <c r="Y14" s="233" t="s">
        <v>70</v>
      </c>
      <c r="Z14" s="228" t="s">
        <v>441</v>
      </c>
      <c r="AA14" s="228" t="s">
        <v>442</v>
      </c>
    </row>
    <row r="15" spans="1:27" ht="23.4" customHeight="1">
      <c r="B15" s="222" t="s">
        <v>433</v>
      </c>
      <c r="C15" s="223">
        <v>5059</v>
      </c>
      <c r="D15" s="224">
        <v>60</v>
      </c>
      <c r="E15" s="221">
        <v>59</v>
      </c>
      <c r="G15" s="221">
        <v>11</v>
      </c>
      <c r="H15" s="222">
        <v>3</v>
      </c>
      <c r="I15" s="221">
        <v>13</v>
      </c>
      <c r="J15" s="227">
        <v>4713</v>
      </c>
      <c r="L15" s="227">
        <v>4713</v>
      </c>
    </row>
    <row r="16" spans="1:27" ht="23.4" customHeight="1">
      <c r="A16" s="221">
        <v>6</v>
      </c>
      <c r="B16" s="222" t="s">
        <v>433</v>
      </c>
      <c r="C16" s="223">
        <v>5627</v>
      </c>
      <c r="D16" s="224">
        <v>161</v>
      </c>
      <c r="E16" s="221">
        <v>27</v>
      </c>
      <c r="F16" s="222" t="s">
        <v>434</v>
      </c>
      <c r="G16" s="221">
        <v>20</v>
      </c>
      <c r="H16" s="222">
        <v>0</v>
      </c>
      <c r="I16" s="221">
        <v>0</v>
      </c>
      <c r="J16" s="227">
        <v>8000</v>
      </c>
      <c r="L16" s="227">
        <v>8000</v>
      </c>
      <c r="X16" s="223">
        <v>6</v>
      </c>
      <c r="Y16" s="233" t="s">
        <v>70</v>
      </c>
      <c r="Z16" s="228" t="s">
        <v>443</v>
      </c>
      <c r="AA16" s="228" t="s">
        <v>444</v>
      </c>
    </row>
    <row r="17" spans="1:27" ht="23.4" customHeight="1">
      <c r="B17" s="222" t="s">
        <v>433</v>
      </c>
      <c r="C17" s="223">
        <v>5086</v>
      </c>
      <c r="D17" s="224">
        <v>109</v>
      </c>
      <c r="E17" s="221">
        <v>56</v>
      </c>
      <c r="G17" s="221">
        <v>10</v>
      </c>
      <c r="H17" s="222">
        <v>0</v>
      </c>
      <c r="I17" s="221">
        <v>0</v>
      </c>
      <c r="J17" s="227">
        <v>4000</v>
      </c>
      <c r="L17" s="227">
        <v>4000</v>
      </c>
    </row>
    <row r="18" spans="1:27" ht="23.4" customHeight="1">
      <c r="B18" s="229" t="s">
        <v>433</v>
      </c>
      <c r="C18" s="221">
        <v>2263</v>
      </c>
      <c r="D18" s="235">
        <v>16</v>
      </c>
      <c r="E18" s="221">
        <v>63</v>
      </c>
      <c r="F18" s="221"/>
      <c r="G18" s="221">
        <v>8</v>
      </c>
      <c r="H18" s="221">
        <v>2</v>
      </c>
      <c r="I18" s="221">
        <v>29</v>
      </c>
      <c r="J18" s="236">
        <v>3429</v>
      </c>
      <c r="L18" s="227">
        <v>3429</v>
      </c>
    </row>
    <row r="19" spans="1:27" ht="23.4" customHeight="1">
      <c r="A19" s="221">
        <v>7</v>
      </c>
      <c r="B19" s="222" t="s">
        <v>433</v>
      </c>
      <c r="C19" s="223">
        <v>3049</v>
      </c>
      <c r="D19" s="224">
        <v>104</v>
      </c>
      <c r="E19" s="221">
        <v>49</v>
      </c>
      <c r="F19" s="222" t="s">
        <v>434</v>
      </c>
      <c r="G19" s="221">
        <v>35</v>
      </c>
      <c r="H19" s="222">
        <v>0</v>
      </c>
      <c r="I19" s="221">
        <v>22</v>
      </c>
      <c r="J19" s="227">
        <v>14022</v>
      </c>
      <c r="L19" s="227">
        <v>14022</v>
      </c>
      <c r="X19" s="223">
        <v>7</v>
      </c>
      <c r="Y19" s="233" t="s">
        <v>70</v>
      </c>
      <c r="Z19" s="228" t="s">
        <v>445</v>
      </c>
      <c r="AA19" s="228" t="s">
        <v>446</v>
      </c>
    </row>
    <row r="20" spans="1:27" ht="23.4" customHeight="1">
      <c r="B20" s="222" t="s">
        <v>433</v>
      </c>
      <c r="C20" s="223">
        <v>2894</v>
      </c>
      <c r="D20" s="224">
        <v>7</v>
      </c>
      <c r="E20" s="221">
        <v>94</v>
      </c>
      <c r="G20" s="221">
        <v>14</v>
      </c>
      <c r="H20" s="222">
        <v>0</v>
      </c>
      <c r="I20" s="221">
        <v>72</v>
      </c>
      <c r="J20" s="227">
        <v>5672</v>
      </c>
      <c r="L20" s="227">
        <v>5672</v>
      </c>
    </row>
    <row r="21" spans="1:27" ht="23.4" customHeight="1">
      <c r="A21" s="221">
        <v>8</v>
      </c>
      <c r="B21" s="222" t="s">
        <v>433</v>
      </c>
      <c r="C21" s="223">
        <v>3595</v>
      </c>
      <c r="D21" s="224">
        <v>125</v>
      </c>
      <c r="E21" s="221">
        <v>95</v>
      </c>
      <c r="F21" s="222" t="s">
        <v>434</v>
      </c>
      <c r="G21" s="221">
        <v>10</v>
      </c>
      <c r="H21" s="222">
        <v>3</v>
      </c>
      <c r="I21" s="237" t="s">
        <v>102</v>
      </c>
      <c r="J21" s="227">
        <v>4303</v>
      </c>
      <c r="L21" s="227">
        <v>4303</v>
      </c>
      <c r="X21" s="223">
        <v>8</v>
      </c>
      <c r="Y21" s="233" t="s">
        <v>70</v>
      </c>
      <c r="Z21" s="228" t="s">
        <v>447</v>
      </c>
      <c r="AA21" s="228" t="s">
        <v>448</v>
      </c>
    </row>
    <row r="22" spans="1:27" ht="23.4" customHeight="1">
      <c r="B22" s="222" t="s">
        <v>433</v>
      </c>
      <c r="C22" s="223">
        <v>7464</v>
      </c>
      <c r="D22" s="224">
        <v>145</v>
      </c>
      <c r="E22" s="221">
        <v>64</v>
      </c>
      <c r="G22" s="221">
        <v>10</v>
      </c>
      <c r="H22" s="222">
        <v>3</v>
      </c>
      <c r="I22" s="237" t="s">
        <v>102</v>
      </c>
      <c r="J22" s="227">
        <v>4303</v>
      </c>
      <c r="L22" s="227">
        <v>4303</v>
      </c>
    </row>
    <row r="23" spans="1:27" ht="23.4" customHeight="1">
      <c r="A23" s="221">
        <v>9</v>
      </c>
      <c r="B23" s="229" t="s">
        <v>433</v>
      </c>
      <c r="C23" s="222">
        <v>4556</v>
      </c>
      <c r="D23" s="224">
        <v>20</v>
      </c>
      <c r="E23" s="221">
        <v>56</v>
      </c>
      <c r="F23" s="222" t="s">
        <v>434</v>
      </c>
      <c r="G23" s="221">
        <v>28</v>
      </c>
      <c r="H23" s="222">
        <v>1</v>
      </c>
      <c r="I23" s="221">
        <v>27</v>
      </c>
      <c r="J23" s="227">
        <v>11327</v>
      </c>
      <c r="L23" s="227">
        <v>11327</v>
      </c>
      <c r="X23" s="223">
        <v>9</v>
      </c>
      <c r="Y23" s="233" t="s">
        <v>70</v>
      </c>
      <c r="Z23" s="228" t="s">
        <v>449</v>
      </c>
      <c r="AA23" s="228" t="s">
        <v>450</v>
      </c>
    </row>
    <row r="24" spans="1:27" ht="23.4" customHeight="1">
      <c r="A24" s="221">
        <v>10</v>
      </c>
      <c r="B24" s="222" t="s">
        <v>433</v>
      </c>
      <c r="C24" s="223">
        <v>3372</v>
      </c>
      <c r="D24" s="224">
        <v>51</v>
      </c>
      <c r="E24" s="221">
        <v>72</v>
      </c>
      <c r="F24" s="222" t="s">
        <v>434</v>
      </c>
      <c r="G24" s="221">
        <v>10</v>
      </c>
      <c r="H24" s="222">
        <v>0</v>
      </c>
      <c r="I24" s="221">
        <v>0</v>
      </c>
      <c r="J24" s="227">
        <v>4000</v>
      </c>
      <c r="L24" s="227">
        <v>4000</v>
      </c>
      <c r="X24" s="223">
        <v>10</v>
      </c>
      <c r="Y24" s="233" t="s">
        <v>70</v>
      </c>
      <c r="Z24" s="228" t="s">
        <v>451</v>
      </c>
      <c r="AA24" s="228" t="s">
        <v>452</v>
      </c>
    </row>
    <row r="25" spans="1:27" ht="23.4" customHeight="1">
      <c r="A25" s="221">
        <v>11</v>
      </c>
      <c r="B25" s="222" t="s">
        <v>433</v>
      </c>
      <c r="C25" s="223">
        <v>3553</v>
      </c>
      <c r="D25" s="224">
        <v>90</v>
      </c>
      <c r="E25" s="221">
        <v>53</v>
      </c>
      <c r="F25" s="222" t="s">
        <v>434</v>
      </c>
      <c r="G25" s="221">
        <v>22</v>
      </c>
      <c r="H25" s="222">
        <v>1</v>
      </c>
      <c r="I25" s="221">
        <v>46</v>
      </c>
      <c r="J25" s="227">
        <v>8946</v>
      </c>
      <c r="L25" s="227">
        <v>8946</v>
      </c>
      <c r="X25" s="223">
        <v>11</v>
      </c>
      <c r="Y25" s="233" t="s">
        <v>63</v>
      </c>
      <c r="Z25" s="228" t="s">
        <v>453</v>
      </c>
      <c r="AA25" s="228" t="s">
        <v>454</v>
      </c>
    </row>
    <row r="26" spans="1:27" ht="23.4" customHeight="1">
      <c r="B26" s="222" t="s">
        <v>433</v>
      </c>
      <c r="C26" s="223">
        <v>3541</v>
      </c>
      <c r="D26" s="224">
        <v>89</v>
      </c>
      <c r="E26" s="221">
        <v>41</v>
      </c>
      <c r="G26" s="221">
        <v>6</v>
      </c>
      <c r="H26" s="222">
        <v>0</v>
      </c>
      <c r="I26" s="221">
        <v>0</v>
      </c>
      <c r="J26" s="227">
        <v>2400</v>
      </c>
      <c r="L26" s="227">
        <v>2400</v>
      </c>
    </row>
    <row r="27" spans="1:27" ht="23.4" customHeight="1">
      <c r="A27" s="221">
        <v>12</v>
      </c>
      <c r="B27" s="222" t="s">
        <v>433</v>
      </c>
      <c r="C27" s="223">
        <v>2583</v>
      </c>
      <c r="D27" s="224">
        <v>116</v>
      </c>
      <c r="E27" s="221">
        <v>43</v>
      </c>
      <c r="F27" s="222" t="s">
        <v>434</v>
      </c>
      <c r="G27" s="221">
        <v>10</v>
      </c>
      <c r="H27" s="222">
        <v>0</v>
      </c>
      <c r="I27" s="221">
        <v>0</v>
      </c>
      <c r="J27" s="227">
        <v>4000</v>
      </c>
      <c r="L27" s="227">
        <v>4000</v>
      </c>
      <c r="X27" s="223">
        <v>12</v>
      </c>
      <c r="Y27" s="233" t="s">
        <v>70</v>
      </c>
      <c r="Z27" s="228" t="s">
        <v>455</v>
      </c>
      <c r="AA27" s="228" t="s">
        <v>456</v>
      </c>
    </row>
    <row r="28" spans="1:27" ht="23.4" customHeight="1">
      <c r="A28" s="221">
        <v>13</v>
      </c>
      <c r="B28" s="222" t="s">
        <v>433</v>
      </c>
      <c r="C28" s="223">
        <v>5063</v>
      </c>
      <c r="D28" s="224">
        <v>24</v>
      </c>
      <c r="E28" s="221">
        <v>63</v>
      </c>
      <c r="F28" s="222" t="s">
        <v>434</v>
      </c>
      <c r="G28" s="221">
        <v>8</v>
      </c>
      <c r="H28" s="222">
        <v>0</v>
      </c>
      <c r="I28" s="221">
        <v>0</v>
      </c>
      <c r="J28" s="227">
        <v>3200</v>
      </c>
      <c r="L28" s="227">
        <v>3200</v>
      </c>
      <c r="X28" s="223">
        <v>13</v>
      </c>
      <c r="Y28" s="233" t="s">
        <v>70</v>
      </c>
      <c r="Z28" s="228" t="s">
        <v>457</v>
      </c>
      <c r="AA28" s="228" t="s">
        <v>458</v>
      </c>
    </row>
    <row r="29" spans="1:27" ht="23.4" customHeight="1">
      <c r="B29" s="222" t="s">
        <v>459</v>
      </c>
      <c r="C29" s="223">
        <v>557</v>
      </c>
      <c r="D29" s="224">
        <v>85</v>
      </c>
      <c r="E29" s="221">
        <v>7</v>
      </c>
      <c r="G29" s="221">
        <v>11</v>
      </c>
      <c r="H29" s="222">
        <v>3</v>
      </c>
      <c r="I29" s="221">
        <v>63</v>
      </c>
      <c r="J29" s="227">
        <v>4763</v>
      </c>
      <c r="L29" s="227">
        <v>4763</v>
      </c>
    </row>
    <row r="30" spans="1:27" ht="23.4" customHeight="1">
      <c r="B30" s="222" t="s">
        <v>433</v>
      </c>
      <c r="C30" s="223">
        <v>8687</v>
      </c>
      <c r="D30" s="224">
        <v>187</v>
      </c>
      <c r="E30" s="221">
        <v>48</v>
      </c>
      <c r="G30" s="221">
        <v>5</v>
      </c>
      <c r="H30" s="222">
        <v>3</v>
      </c>
      <c r="I30" s="221">
        <v>69</v>
      </c>
      <c r="J30" s="227">
        <v>2369</v>
      </c>
      <c r="L30" s="227">
        <v>2369</v>
      </c>
    </row>
    <row r="31" spans="1:27" ht="23.4" customHeight="1">
      <c r="B31" s="222" t="s">
        <v>433</v>
      </c>
      <c r="C31" s="223">
        <v>3082</v>
      </c>
      <c r="D31" s="224">
        <v>126</v>
      </c>
      <c r="E31" s="221">
        <v>126</v>
      </c>
      <c r="G31" s="221">
        <v>14</v>
      </c>
      <c r="H31" s="222">
        <v>2</v>
      </c>
      <c r="I31" s="221">
        <v>82</v>
      </c>
      <c r="J31" s="227">
        <v>5882</v>
      </c>
      <c r="L31" s="227">
        <v>5882</v>
      </c>
    </row>
    <row r="32" spans="1:27" ht="23.4" customHeight="1">
      <c r="B32" s="222" t="s">
        <v>433</v>
      </c>
      <c r="C32" s="223">
        <v>1603</v>
      </c>
      <c r="D32" s="224">
        <v>99</v>
      </c>
      <c r="E32" s="221">
        <v>3</v>
      </c>
      <c r="G32" s="221">
        <v>5</v>
      </c>
      <c r="H32" s="222">
        <v>0</v>
      </c>
      <c r="I32" s="221">
        <v>0</v>
      </c>
      <c r="J32" s="227">
        <v>2000</v>
      </c>
      <c r="L32" s="227">
        <v>2000</v>
      </c>
    </row>
    <row r="33" spans="1:27" ht="23.4" customHeight="1">
      <c r="A33" s="221">
        <v>14</v>
      </c>
      <c r="B33" s="222" t="s">
        <v>433</v>
      </c>
      <c r="C33" s="223">
        <v>3850</v>
      </c>
      <c r="D33" s="224">
        <v>96</v>
      </c>
      <c r="E33" s="221">
        <v>50</v>
      </c>
      <c r="F33" s="222" t="s">
        <v>434</v>
      </c>
      <c r="G33" s="225">
        <v>5</v>
      </c>
      <c r="H33" s="226">
        <v>1</v>
      </c>
      <c r="I33" s="225">
        <v>87</v>
      </c>
      <c r="J33" s="227">
        <v>2187</v>
      </c>
      <c r="L33" s="227">
        <v>2187</v>
      </c>
      <c r="X33" s="223">
        <v>14</v>
      </c>
      <c r="Y33" s="233" t="s">
        <v>70</v>
      </c>
      <c r="Z33" s="228" t="s">
        <v>460</v>
      </c>
      <c r="AA33" s="228" t="s">
        <v>461</v>
      </c>
    </row>
    <row r="34" spans="1:27" ht="23.4" customHeight="1">
      <c r="B34" s="222" t="s">
        <v>433</v>
      </c>
      <c r="C34" s="223" t="s">
        <v>84</v>
      </c>
      <c r="D34" s="224">
        <v>124</v>
      </c>
      <c r="E34" s="221">
        <v>60</v>
      </c>
      <c r="G34" s="225">
        <v>23</v>
      </c>
      <c r="H34" s="226">
        <v>0</v>
      </c>
      <c r="I34" s="225">
        <v>0</v>
      </c>
      <c r="J34" s="227">
        <v>9200</v>
      </c>
      <c r="L34" s="227">
        <v>9200</v>
      </c>
    </row>
    <row r="35" spans="1:27" ht="23.4" customHeight="1">
      <c r="A35" s="225">
        <v>15</v>
      </c>
      <c r="B35" s="226" t="s">
        <v>459</v>
      </c>
      <c r="C35" s="238">
        <v>228</v>
      </c>
      <c r="D35" s="224">
        <v>53</v>
      </c>
      <c r="E35" s="225">
        <v>24</v>
      </c>
      <c r="F35" s="222" t="s">
        <v>434</v>
      </c>
      <c r="G35" s="225">
        <v>13</v>
      </c>
      <c r="H35" s="226">
        <v>1</v>
      </c>
      <c r="I35" s="225">
        <v>60</v>
      </c>
      <c r="J35" s="227">
        <v>5360</v>
      </c>
      <c r="L35" s="227">
        <v>5360</v>
      </c>
      <c r="X35" s="238">
        <v>15</v>
      </c>
      <c r="Y35" s="296" t="s">
        <v>70</v>
      </c>
      <c r="Z35" s="286" t="s">
        <v>462</v>
      </c>
      <c r="AA35" s="286" t="s">
        <v>463</v>
      </c>
    </row>
    <row r="36" spans="1:27" ht="23.4" customHeight="1">
      <c r="A36" s="221">
        <v>16</v>
      </c>
      <c r="B36" s="222" t="s">
        <v>433</v>
      </c>
      <c r="C36" s="223">
        <v>6943</v>
      </c>
      <c r="D36" s="224">
        <v>20</v>
      </c>
      <c r="E36" s="221">
        <v>43</v>
      </c>
      <c r="F36" s="222" t="s">
        <v>434</v>
      </c>
      <c r="G36" s="221">
        <v>12</v>
      </c>
      <c r="H36" s="222">
        <v>0</v>
      </c>
      <c r="I36" s="221">
        <v>0</v>
      </c>
      <c r="J36" s="227">
        <v>4800</v>
      </c>
      <c r="L36" s="227">
        <v>4800</v>
      </c>
      <c r="X36" s="223">
        <v>16</v>
      </c>
      <c r="Y36" s="233" t="s">
        <v>63</v>
      </c>
      <c r="Z36" s="228" t="s">
        <v>464</v>
      </c>
      <c r="AA36" s="228" t="s">
        <v>465</v>
      </c>
    </row>
    <row r="37" spans="1:27" ht="23.4" customHeight="1">
      <c r="B37" s="222" t="s">
        <v>433</v>
      </c>
      <c r="C37" s="223">
        <v>3373</v>
      </c>
      <c r="D37" s="224">
        <v>67</v>
      </c>
      <c r="E37" s="221">
        <v>20</v>
      </c>
      <c r="G37" s="221">
        <v>12</v>
      </c>
      <c r="H37" s="222">
        <v>3</v>
      </c>
      <c r="I37" s="221">
        <v>0</v>
      </c>
      <c r="J37" s="227">
        <v>5100</v>
      </c>
      <c r="L37" s="227">
        <v>5100</v>
      </c>
    </row>
    <row r="38" spans="1:27" ht="23.4" customHeight="1">
      <c r="A38" s="221">
        <v>17</v>
      </c>
      <c r="B38" s="222" t="s">
        <v>433</v>
      </c>
      <c r="C38" s="223">
        <v>2777</v>
      </c>
      <c r="D38" s="224">
        <v>21</v>
      </c>
      <c r="E38" s="221">
        <v>77</v>
      </c>
      <c r="F38" s="222" t="s">
        <v>434</v>
      </c>
      <c r="G38" s="221">
        <v>33</v>
      </c>
      <c r="H38" s="222">
        <v>0</v>
      </c>
      <c r="I38" s="221">
        <v>13</v>
      </c>
      <c r="J38" s="227">
        <v>13213</v>
      </c>
      <c r="L38" s="227">
        <v>13213</v>
      </c>
      <c r="X38" s="223">
        <v>17</v>
      </c>
      <c r="Y38" s="233" t="s">
        <v>63</v>
      </c>
      <c r="Z38" s="228" t="s">
        <v>466</v>
      </c>
      <c r="AA38" s="228" t="s">
        <v>465</v>
      </c>
    </row>
    <row r="39" spans="1:27" ht="23.4" customHeight="1">
      <c r="A39" s="221">
        <v>18</v>
      </c>
      <c r="B39" s="222" t="s">
        <v>433</v>
      </c>
      <c r="C39" s="223">
        <v>7493</v>
      </c>
      <c r="D39" s="224">
        <v>148</v>
      </c>
      <c r="E39" s="221">
        <v>93</v>
      </c>
      <c r="F39" s="222" t="s">
        <v>434</v>
      </c>
      <c r="G39" s="221">
        <v>7</v>
      </c>
      <c r="H39" s="222">
        <v>2</v>
      </c>
      <c r="I39" s="221">
        <v>91</v>
      </c>
      <c r="J39" s="227">
        <v>3091</v>
      </c>
      <c r="L39" s="227">
        <v>3091</v>
      </c>
      <c r="X39" s="223">
        <v>18</v>
      </c>
      <c r="Y39" s="233" t="s">
        <v>70</v>
      </c>
      <c r="Z39" s="228" t="s">
        <v>467</v>
      </c>
      <c r="AA39" s="228" t="s">
        <v>468</v>
      </c>
    </row>
    <row r="40" spans="1:27" ht="23.4" customHeight="1">
      <c r="A40" s="221">
        <v>19</v>
      </c>
      <c r="B40" s="222" t="s">
        <v>471</v>
      </c>
      <c r="C40" s="223">
        <v>36535</v>
      </c>
      <c r="D40" s="224">
        <v>12</v>
      </c>
      <c r="E40" s="221">
        <v>1060</v>
      </c>
      <c r="F40" s="222" t="s">
        <v>434</v>
      </c>
      <c r="G40" s="221">
        <v>7</v>
      </c>
      <c r="H40" s="222">
        <v>3</v>
      </c>
      <c r="I40" s="221">
        <v>90</v>
      </c>
      <c r="J40" s="227">
        <v>3190</v>
      </c>
      <c r="L40" s="227">
        <v>3190</v>
      </c>
      <c r="X40" s="223">
        <v>19</v>
      </c>
      <c r="Y40" s="233" t="s">
        <v>70</v>
      </c>
      <c r="Z40" s="228" t="s">
        <v>469</v>
      </c>
      <c r="AA40" s="228" t="s">
        <v>470</v>
      </c>
    </row>
    <row r="41" spans="1:27" ht="23.4" customHeight="1">
      <c r="B41" s="222" t="s">
        <v>433</v>
      </c>
      <c r="C41" s="223">
        <v>5081</v>
      </c>
      <c r="D41" s="224">
        <v>17</v>
      </c>
      <c r="E41" s="221">
        <v>81</v>
      </c>
      <c r="G41" s="221">
        <v>10</v>
      </c>
      <c r="H41" s="222">
        <v>3</v>
      </c>
      <c r="I41" s="221">
        <v>34</v>
      </c>
      <c r="J41" s="227">
        <v>4334</v>
      </c>
      <c r="L41" s="227">
        <v>4334</v>
      </c>
      <c r="AA41" s="228" t="s">
        <v>472</v>
      </c>
    </row>
    <row r="42" spans="1:27" ht="23.4" customHeight="1">
      <c r="A42" s="221">
        <v>20</v>
      </c>
      <c r="B42" s="222" t="s">
        <v>459</v>
      </c>
      <c r="C42" s="223">
        <v>548</v>
      </c>
      <c r="D42" s="224">
        <v>84</v>
      </c>
      <c r="E42" s="221">
        <v>48</v>
      </c>
      <c r="F42" s="222" t="s">
        <v>434</v>
      </c>
      <c r="G42" s="221">
        <v>5</v>
      </c>
      <c r="H42" s="222">
        <v>3</v>
      </c>
      <c r="I42" s="221">
        <v>53</v>
      </c>
      <c r="J42" s="227">
        <v>2353</v>
      </c>
      <c r="L42" s="227">
        <v>2353</v>
      </c>
      <c r="X42" s="223">
        <v>20</v>
      </c>
      <c r="Y42" s="233" t="s">
        <v>70</v>
      </c>
      <c r="Z42" s="228" t="s">
        <v>473</v>
      </c>
      <c r="AA42" s="228" t="s">
        <v>474</v>
      </c>
    </row>
    <row r="43" spans="1:27" ht="23.4" customHeight="1">
      <c r="B43" s="222" t="s">
        <v>433</v>
      </c>
      <c r="C43" s="223">
        <v>3281</v>
      </c>
      <c r="D43" s="224">
        <v>62</v>
      </c>
      <c r="E43" s="221">
        <v>81</v>
      </c>
      <c r="G43" s="221">
        <v>11</v>
      </c>
      <c r="H43" s="222">
        <v>0</v>
      </c>
      <c r="I43" s="221">
        <v>82</v>
      </c>
      <c r="J43" s="227">
        <v>4400</v>
      </c>
      <c r="L43" s="227">
        <v>4400</v>
      </c>
    </row>
    <row r="44" spans="1:27" ht="23.4" customHeight="1">
      <c r="A44" s="221">
        <v>21</v>
      </c>
      <c r="B44" s="222" t="s">
        <v>433</v>
      </c>
      <c r="C44" s="223">
        <v>8130</v>
      </c>
      <c r="D44" s="224">
        <v>173</v>
      </c>
      <c r="E44" s="221">
        <v>30</v>
      </c>
      <c r="F44" s="222" t="s">
        <v>434</v>
      </c>
      <c r="G44" s="221">
        <v>10</v>
      </c>
      <c r="H44" s="222">
        <v>0</v>
      </c>
      <c r="I44" s="221">
        <v>0</v>
      </c>
      <c r="J44" s="227">
        <v>4000</v>
      </c>
      <c r="L44" s="227">
        <v>4000</v>
      </c>
      <c r="X44" s="223">
        <v>21</v>
      </c>
      <c r="Y44" s="233" t="s">
        <v>70</v>
      </c>
      <c r="Z44" s="228" t="s">
        <v>475</v>
      </c>
      <c r="AA44" s="228" t="s">
        <v>476</v>
      </c>
    </row>
    <row r="45" spans="1:27" ht="23.4" customHeight="1">
      <c r="A45" s="221">
        <v>22</v>
      </c>
      <c r="B45" s="222" t="s">
        <v>433</v>
      </c>
      <c r="C45" s="223">
        <v>3081</v>
      </c>
      <c r="D45" s="224">
        <v>117</v>
      </c>
      <c r="E45" s="221">
        <v>81</v>
      </c>
      <c r="F45" s="222" t="s">
        <v>434</v>
      </c>
      <c r="G45" s="221">
        <v>27</v>
      </c>
      <c r="H45" s="222">
        <v>2</v>
      </c>
      <c r="I45" s="221">
        <v>72</v>
      </c>
      <c r="J45" s="227">
        <v>11072</v>
      </c>
      <c r="L45" s="227">
        <v>11072</v>
      </c>
      <c r="X45" s="223">
        <v>22</v>
      </c>
      <c r="Y45" s="233" t="s">
        <v>70</v>
      </c>
      <c r="Z45" s="228" t="s">
        <v>477</v>
      </c>
      <c r="AA45" s="228" t="s">
        <v>478</v>
      </c>
    </row>
    <row r="46" spans="1:27" ht="23.4" customHeight="1">
      <c r="B46" s="222" t="s">
        <v>433</v>
      </c>
      <c r="C46" s="223">
        <v>3714</v>
      </c>
      <c r="D46" s="224">
        <v>120</v>
      </c>
      <c r="E46" s="221">
        <v>14</v>
      </c>
      <c r="G46" s="221">
        <v>10</v>
      </c>
      <c r="H46" s="222">
        <v>3</v>
      </c>
      <c r="I46" s="221">
        <v>27</v>
      </c>
      <c r="J46" s="227">
        <v>4327</v>
      </c>
      <c r="L46" s="227">
        <v>4327</v>
      </c>
    </row>
    <row r="47" spans="1:27" ht="23.4" customHeight="1">
      <c r="B47" s="222" t="s">
        <v>433</v>
      </c>
      <c r="C47" s="223">
        <v>2986</v>
      </c>
      <c r="D47" s="224">
        <v>16</v>
      </c>
      <c r="E47" s="221">
        <v>86</v>
      </c>
      <c r="G47" s="221">
        <v>11</v>
      </c>
      <c r="H47" s="222">
        <v>2</v>
      </c>
      <c r="I47" s="221">
        <v>15</v>
      </c>
      <c r="J47" s="227">
        <v>4615</v>
      </c>
      <c r="L47" s="227">
        <v>4615</v>
      </c>
    </row>
    <row r="48" spans="1:27" ht="23.4" customHeight="1">
      <c r="A48" s="221">
        <v>23</v>
      </c>
      <c r="B48" s="222" t="s">
        <v>103</v>
      </c>
      <c r="C48" s="223">
        <v>594</v>
      </c>
      <c r="D48" s="224">
        <v>102</v>
      </c>
      <c r="E48" s="221">
        <v>44</v>
      </c>
      <c r="F48" s="222" t="s">
        <v>434</v>
      </c>
      <c r="G48" s="221">
        <v>4</v>
      </c>
      <c r="H48" s="222">
        <v>0</v>
      </c>
      <c r="I48" s="221">
        <v>67</v>
      </c>
      <c r="J48" s="227">
        <v>1667</v>
      </c>
      <c r="L48" s="227">
        <v>1667</v>
      </c>
      <c r="X48" s="223">
        <v>23</v>
      </c>
      <c r="Y48" s="233" t="s">
        <v>70</v>
      </c>
      <c r="Z48" s="228" t="s">
        <v>479</v>
      </c>
      <c r="AA48" s="228" t="s">
        <v>480</v>
      </c>
    </row>
    <row r="49" spans="1:27" ht="23.4" customHeight="1">
      <c r="A49" s="225">
        <v>24</v>
      </c>
      <c r="B49" s="222" t="s">
        <v>433</v>
      </c>
      <c r="C49" s="238">
        <v>5689</v>
      </c>
      <c r="D49" s="224">
        <v>118</v>
      </c>
      <c r="E49" s="221">
        <v>89</v>
      </c>
      <c r="F49" s="222" t="s">
        <v>434</v>
      </c>
      <c r="G49" s="221">
        <v>12</v>
      </c>
      <c r="H49" s="222">
        <v>0</v>
      </c>
      <c r="I49" s="221">
        <v>0</v>
      </c>
      <c r="J49" s="227">
        <v>4800</v>
      </c>
      <c r="L49" s="227">
        <v>4800</v>
      </c>
      <c r="X49" s="238">
        <v>24</v>
      </c>
      <c r="Y49" s="233" t="s">
        <v>70</v>
      </c>
      <c r="Z49" s="228" t="s">
        <v>481</v>
      </c>
      <c r="AA49" s="228" t="s">
        <v>482</v>
      </c>
    </row>
    <row r="50" spans="1:27" ht="23.4" customHeight="1">
      <c r="A50" s="225"/>
      <c r="B50" s="222" t="s">
        <v>459</v>
      </c>
      <c r="C50" s="238">
        <v>532</v>
      </c>
      <c r="D50" s="224">
        <v>82</v>
      </c>
      <c r="E50" s="221">
        <v>32</v>
      </c>
      <c r="G50" s="221">
        <v>15</v>
      </c>
      <c r="H50" s="222">
        <v>3</v>
      </c>
      <c r="I50" s="221">
        <v>26</v>
      </c>
      <c r="J50" s="227">
        <v>6326</v>
      </c>
      <c r="L50" s="227">
        <v>6326</v>
      </c>
      <c r="X50" s="238"/>
    </row>
    <row r="51" spans="1:27" ht="23.4" customHeight="1">
      <c r="A51" s="221">
        <v>25</v>
      </c>
      <c r="B51" s="222" t="s">
        <v>459</v>
      </c>
      <c r="C51" s="223">
        <v>453</v>
      </c>
      <c r="D51" s="224">
        <v>76</v>
      </c>
      <c r="E51" s="221">
        <v>3</v>
      </c>
      <c r="F51" s="222" t="s">
        <v>434</v>
      </c>
      <c r="G51" s="221">
        <v>8</v>
      </c>
      <c r="H51" s="222">
        <v>3</v>
      </c>
      <c r="I51" s="221">
        <v>54</v>
      </c>
      <c r="J51" s="227">
        <v>3554</v>
      </c>
      <c r="L51" s="227">
        <v>3554</v>
      </c>
      <c r="X51" s="223">
        <v>25</v>
      </c>
      <c r="Y51" s="233" t="s">
        <v>70</v>
      </c>
      <c r="Z51" s="228" t="s">
        <v>483</v>
      </c>
      <c r="AA51" s="228" t="s">
        <v>484</v>
      </c>
    </row>
    <row r="52" spans="1:27" ht="23.4" customHeight="1">
      <c r="B52" s="222" t="s">
        <v>433</v>
      </c>
      <c r="C52" s="223">
        <v>3104</v>
      </c>
      <c r="D52" s="224">
        <v>105</v>
      </c>
      <c r="E52" s="223">
        <v>4</v>
      </c>
      <c r="F52" s="223"/>
      <c r="G52" s="223">
        <v>7</v>
      </c>
      <c r="H52" s="223">
        <v>0</v>
      </c>
      <c r="I52" s="223">
        <v>99</v>
      </c>
      <c r="J52" s="236">
        <v>2899</v>
      </c>
      <c r="L52" s="227">
        <v>2899</v>
      </c>
    </row>
    <row r="53" spans="1:27" ht="23.4" customHeight="1">
      <c r="B53" s="222" t="s">
        <v>433</v>
      </c>
      <c r="C53" s="223">
        <v>2960</v>
      </c>
      <c r="D53" s="224">
        <v>6</v>
      </c>
      <c r="E53" s="221">
        <v>60</v>
      </c>
      <c r="G53" s="221">
        <v>10</v>
      </c>
      <c r="H53" s="222">
        <v>3</v>
      </c>
      <c r="I53" s="221">
        <v>27</v>
      </c>
      <c r="J53" s="227">
        <v>4327</v>
      </c>
      <c r="L53" s="227">
        <v>4327</v>
      </c>
    </row>
    <row r="54" spans="1:27" ht="23.4" customHeight="1">
      <c r="A54" s="221">
        <v>26</v>
      </c>
      <c r="B54" s="222" t="s">
        <v>433</v>
      </c>
      <c r="C54" s="223">
        <v>5529</v>
      </c>
      <c r="D54" s="224">
        <v>65</v>
      </c>
      <c r="E54" s="221">
        <v>29</v>
      </c>
      <c r="F54" s="222" t="s">
        <v>434</v>
      </c>
      <c r="G54" s="221">
        <v>18</v>
      </c>
      <c r="H54" s="222">
        <v>1</v>
      </c>
      <c r="I54" s="221">
        <v>92</v>
      </c>
      <c r="J54" s="227">
        <v>7392</v>
      </c>
      <c r="L54" s="227">
        <v>7392</v>
      </c>
      <c r="X54" s="223">
        <v>26</v>
      </c>
      <c r="Y54" s="233" t="s">
        <v>70</v>
      </c>
      <c r="Z54" s="228" t="s">
        <v>485</v>
      </c>
      <c r="AA54" s="228" t="s">
        <v>486</v>
      </c>
    </row>
    <row r="55" spans="1:27" ht="23.4" customHeight="1">
      <c r="A55" s="221">
        <v>27</v>
      </c>
      <c r="B55" s="222" t="s">
        <v>433</v>
      </c>
      <c r="C55" s="223">
        <v>3852</v>
      </c>
      <c r="D55" s="224">
        <v>127</v>
      </c>
      <c r="E55" s="221">
        <v>56</v>
      </c>
      <c r="F55" s="222" t="s">
        <v>434</v>
      </c>
      <c r="G55" s="221">
        <v>11</v>
      </c>
      <c r="H55" s="222">
        <v>3</v>
      </c>
      <c r="I55" s="221">
        <v>69</v>
      </c>
      <c r="J55" s="227">
        <v>4769</v>
      </c>
      <c r="L55" s="227">
        <v>4769</v>
      </c>
      <c r="X55" s="223">
        <v>27</v>
      </c>
      <c r="Y55" s="233" t="s">
        <v>63</v>
      </c>
      <c r="Z55" s="228" t="s">
        <v>487</v>
      </c>
      <c r="AA55" s="228" t="s">
        <v>488</v>
      </c>
    </row>
    <row r="56" spans="1:27" ht="23.4" customHeight="1">
      <c r="A56" s="221">
        <v>28</v>
      </c>
      <c r="B56" s="222" t="s">
        <v>433</v>
      </c>
      <c r="C56" s="223">
        <v>4076</v>
      </c>
      <c r="D56" s="224">
        <v>106</v>
      </c>
      <c r="E56" s="221">
        <v>76</v>
      </c>
      <c r="F56" s="222" t="s">
        <v>434</v>
      </c>
      <c r="G56" s="221">
        <v>5</v>
      </c>
      <c r="H56" s="222">
        <v>3</v>
      </c>
      <c r="I56" s="221">
        <v>6</v>
      </c>
      <c r="J56" s="227">
        <v>2306</v>
      </c>
      <c r="L56" s="227">
        <v>2306</v>
      </c>
      <c r="X56" s="223">
        <v>28</v>
      </c>
      <c r="Y56" s="233" t="s">
        <v>63</v>
      </c>
      <c r="Z56" s="228" t="s">
        <v>489</v>
      </c>
      <c r="AA56" s="228" t="s">
        <v>490</v>
      </c>
    </row>
    <row r="57" spans="1:27" ht="23.4" customHeight="1">
      <c r="B57" s="222" t="s">
        <v>433</v>
      </c>
      <c r="C57" s="223">
        <v>8610</v>
      </c>
      <c r="D57" s="224">
        <v>188</v>
      </c>
      <c r="E57" s="221">
        <v>10</v>
      </c>
      <c r="G57" s="221">
        <v>12</v>
      </c>
      <c r="H57" s="222">
        <v>0</v>
      </c>
      <c r="I57" s="221">
        <v>14</v>
      </c>
      <c r="J57" s="227">
        <v>4814</v>
      </c>
      <c r="L57" s="227">
        <v>4814</v>
      </c>
    </row>
    <row r="58" spans="1:27" ht="23.4" customHeight="1">
      <c r="A58" s="221">
        <v>29</v>
      </c>
      <c r="B58" s="222" t="s">
        <v>459</v>
      </c>
      <c r="C58" s="223">
        <v>679</v>
      </c>
      <c r="D58" s="224">
        <v>88</v>
      </c>
      <c r="E58" s="221">
        <v>29</v>
      </c>
      <c r="F58" s="222" t="s">
        <v>434</v>
      </c>
      <c r="G58" s="221">
        <v>8</v>
      </c>
      <c r="H58" s="222">
        <v>2</v>
      </c>
      <c r="I58" s="221">
        <v>37</v>
      </c>
      <c r="J58" s="227">
        <v>3437</v>
      </c>
      <c r="L58" s="227">
        <v>3437</v>
      </c>
      <c r="X58" s="223">
        <v>29</v>
      </c>
      <c r="Y58" s="233" t="s">
        <v>63</v>
      </c>
      <c r="Z58" s="228" t="s">
        <v>491</v>
      </c>
      <c r="AA58" s="228" t="s">
        <v>492</v>
      </c>
    </row>
    <row r="59" spans="1:27" ht="23.4" customHeight="1">
      <c r="B59" s="222" t="s">
        <v>459</v>
      </c>
      <c r="C59" s="223">
        <v>589</v>
      </c>
      <c r="D59" s="224">
        <v>97</v>
      </c>
      <c r="E59" s="221">
        <v>39</v>
      </c>
      <c r="G59" s="221">
        <v>6</v>
      </c>
      <c r="H59" s="222">
        <v>1</v>
      </c>
      <c r="I59" s="221">
        <v>83</v>
      </c>
      <c r="J59" s="227">
        <v>2583</v>
      </c>
      <c r="L59" s="227">
        <v>2583</v>
      </c>
      <c r="N59" s="228"/>
      <c r="O59" s="228"/>
      <c r="P59" s="228"/>
      <c r="Q59" s="239"/>
      <c r="R59" s="228"/>
      <c r="S59" s="228"/>
      <c r="T59" s="228"/>
      <c r="U59" s="228"/>
      <c r="V59" s="240"/>
    </row>
    <row r="60" spans="1:27" ht="23.4" customHeight="1">
      <c r="A60" s="221">
        <v>30</v>
      </c>
      <c r="B60" s="222" t="s">
        <v>433</v>
      </c>
      <c r="C60" s="223">
        <v>4088</v>
      </c>
      <c r="D60" s="224">
        <v>131</v>
      </c>
      <c r="E60" s="221">
        <v>47</v>
      </c>
      <c r="F60" s="222" t="s">
        <v>434</v>
      </c>
      <c r="G60" s="221">
        <v>2</v>
      </c>
      <c r="H60" s="222">
        <v>1</v>
      </c>
      <c r="I60" s="221">
        <v>88</v>
      </c>
      <c r="J60" s="227">
        <v>988</v>
      </c>
      <c r="L60" s="227">
        <v>988</v>
      </c>
      <c r="N60" s="228"/>
      <c r="O60" s="228"/>
      <c r="P60" s="228"/>
      <c r="Q60" s="239"/>
      <c r="R60" s="228"/>
      <c r="S60" s="228"/>
      <c r="T60" s="228"/>
      <c r="U60" s="228"/>
      <c r="V60" s="240"/>
      <c r="X60" s="223">
        <v>30</v>
      </c>
      <c r="Y60" s="233" t="s">
        <v>63</v>
      </c>
      <c r="Z60" s="228" t="s">
        <v>493</v>
      </c>
      <c r="AA60" s="228" t="s">
        <v>494</v>
      </c>
    </row>
    <row r="61" spans="1:27" ht="23.4" customHeight="1">
      <c r="B61" s="222" t="s">
        <v>433</v>
      </c>
      <c r="C61" s="223">
        <v>3803</v>
      </c>
      <c r="D61" s="224">
        <v>27</v>
      </c>
      <c r="E61" s="221">
        <v>3</v>
      </c>
      <c r="G61" s="221">
        <v>18</v>
      </c>
      <c r="H61" s="222">
        <v>2</v>
      </c>
      <c r="I61" s="221">
        <v>22</v>
      </c>
      <c r="J61" s="227">
        <v>7422</v>
      </c>
      <c r="L61" s="227">
        <v>7422</v>
      </c>
      <c r="N61" s="228"/>
      <c r="O61" s="228"/>
      <c r="P61" s="228"/>
      <c r="Q61" s="239"/>
      <c r="R61" s="228"/>
      <c r="S61" s="228"/>
      <c r="T61" s="228"/>
      <c r="U61" s="228"/>
      <c r="V61" s="240"/>
    </row>
    <row r="62" spans="1:27" ht="23.4" customHeight="1">
      <c r="A62" s="221">
        <v>31</v>
      </c>
      <c r="B62" s="222" t="s">
        <v>433</v>
      </c>
      <c r="C62" s="223">
        <v>3059</v>
      </c>
      <c r="D62" s="224">
        <v>97</v>
      </c>
      <c r="E62" s="221">
        <v>59</v>
      </c>
      <c r="F62" s="222" t="s">
        <v>434</v>
      </c>
      <c r="G62" s="221">
        <v>29</v>
      </c>
      <c r="H62" s="222">
        <v>2</v>
      </c>
      <c r="I62" s="237" t="s">
        <v>219</v>
      </c>
      <c r="J62" s="227">
        <v>11809</v>
      </c>
      <c r="L62" s="227">
        <v>11809</v>
      </c>
      <c r="N62" s="228"/>
      <c r="O62" s="228"/>
      <c r="P62" s="228"/>
      <c r="Q62" s="239"/>
      <c r="R62" s="228"/>
      <c r="S62" s="228"/>
      <c r="T62" s="228"/>
      <c r="U62" s="228"/>
      <c r="V62" s="240"/>
      <c r="X62" s="223">
        <v>31</v>
      </c>
      <c r="Y62" s="233" t="s">
        <v>70</v>
      </c>
      <c r="Z62" s="228" t="s">
        <v>495</v>
      </c>
      <c r="AA62" s="228" t="s">
        <v>496</v>
      </c>
    </row>
    <row r="63" spans="1:27" ht="23.4" customHeight="1">
      <c r="A63" s="221">
        <v>32</v>
      </c>
      <c r="B63" s="222" t="s">
        <v>433</v>
      </c>
      <c r="C63" s="223">
        <v>4027</v>
      </c>
      <c r="D63" s="224">
        <v>98</v>
      </c>
      <c r="E63" s="221">
        <v>27</v>
      </c>
      <c r="F63" s="222" t="s">
        <v>434</v>
      </c>
      <c r="G63" s="221">
        <v>18</v>
      </c>
      <c r="H63" s="222">
        <v>3</v>
      </c>
      <c r="I63" s="221">
        <v>59</v>
      </c>
      <c r="J63" s="227">
        <v>7559</v>
      </c>
      <c r="L63" s="227">
        <v>7559</v>
      </c>
      <c r="N63" s="228"/>
      <c r="O63" s="228"/>
      <c r="P63" s="228"/>
      <c r="Q63" s="239"/>
      <c r="R63" s="228"/>
      <c r="S63" s="228"/>
      <c r="T63" s="228"/>
      <c r="U63" s="228"/>
      <c r="V63" s="240"/>
      <c r="X63" s="223">
        <v>32</v>
      </c>
      <c r="Y63" s="233" t="s">
        <v>70</v>
      </c>
      <c r="Z63" s="228" t="s">
        <v>497</v>
      </c>
      <c r="AA63" s="228" t="s">
        <v>498</v>
      </c>
    </row>
    <row r="64" spans="1:27" ht="23.4" customHeight="1">
      <c r="A64" s="221">
        <v>33</v>
      </c>
      <c r="B64" s="222" t="s">
        <v>433</v>
      </c>
      <c r="C64" s="223">
        <v>7605</v>
      </c>
      <c r="D64" s="224">
        <v>146</v>
      </c>
      <c r="E64" s="221">
        <v>5</v>
      </c>
      <c r="F64" s="222" t="s">
        <v>434</v>
      </c>
      <c r="G64" s="221">
        <v>5</v>
      </c>
      <c r="H64" s="222">
        <v>0</v>
      </c>
      <c r="I64" s="221">
        <v>10</v>
      </c>
      <c r="J64" s="227">
        <v>2010</v>
      </c>
      <c r="L64" s="227">
        <v>2010</v>
      </c>
      <c r="N64" s="228"/>
      <c r="O64" s="228"/>
      <c r="P64" s="228"/>
      <c r="Q64" s="239"/>
      <c r="R64" s="228"/>
      <c r="S64" s="228"/>
      <c r="T64" s="228"/>
      <c r="U64" s="228"/>
      <c r="V64" s="240"/>
      <c r="X64" s="223">
        <v>33</v>
      </c>
      <c r="Y64" s="233" t="s">
        <v>70</v>
      </c>
      <c r="Z64" s="228" t="s">
        <v>499</v>
      </c>
      <c r="AA64" s="228" t="s">
        <v>500</v>
      </c>
    </row>
    <row r="65" spans="1:27" ht="23.4" customHeight="1">
      <c r="A65" s="221">
        <v>34</v>
      </c>
      <c r="B65" s="222" t="s">
        <v>433</v>
      </c>
      <c r="C65" s="223">
        <v>6197</v>
      </c>
      <c r="D65" s="224">
        <v>108</v>
      </c>
      <c r="E65" s="221">
        <v>97</v>
      </c>
      <c r="F65" s="222" t="s">
        <v>434</v>
      </c>
      <c r="G65" s="221">
        <v>26</v>
      </c>
      <c r="H65" s="222">
        <v>2</v>
      </c>
      <c r="I65" s="221">
        <v>43</v>
      </c>
      <c r="J65" s="227">
        <v>10643</v>
      </c>
      <c r="L65" s="227">
        <v>10643</v>
      </c>
      <c r="N65" s="228"/>
      <c r="O65" s="228"/>
      <c r="P65" s="228"/>
      <c r="Q65" s="239"/>
      <c r="R65" s="228"/>
      <c r="S65" s="228"/>
      <c r="T65" s="228"/>
      <c r="U65" s="228"/>
      <c r="V65" s="240"/>
      <c r="X65" s="223">
        <v>34</v>
      </c>
      <c r="Y65" s="233" t="s">
        <v>70</v>
      </c>
      <c r="Z65" s="228" t="s">
        <v>501</v>
      </c>
      <c r="AA65" s="228" t="s">
        <v>502</v>
      </c>
    </row>
    <row r="66" spans="1:27" ht="23.4" customHeight="1">
      <c r="B66" s="222" t="s">
        <v>433</v>
      </c>
      <c r="C66" s="223">
        <v>7701</v>
      </c>
      <c r="D66" s="224">
        <v>203</v>
      </c>
      <c r="E66" s="221">
        <v>1</v>
      </c>
      <c r="G66" s="221">
        <v>10</v>
      </c>
      <c r="H66" s="222">
        <v>2</v>
      </c>
      <c r="I66" s="221">
        <v>87</v>
      </c>
      <c r="J66" s="227">
        <v>4287</v>
      </c>
      <c r="L66" s="227">
        <v>4287</v>
      </c>
      <c r="N66" s="228"/>
      <c r="O66" s="228"/>
      <c r="P66" s="228"/>
      <c r="Q66" s="239"/>
      <c r="R66" s="228"/>
      <c r="S66" s="228"/>
      <c r="T66" s="228"/>
      <c r="U66" s="228"/>
      <c r="V66" s="240"/>
    </row>
    <row r="67" spans="1:27" ht="23.4" customHeight="1">
      <c r="A67" s="221">
        <v>35</v>
      </c>
      <c r="B67" s="222" t="s">
        <v>433</v>
      </c>
      <c r="C67" s="223">
        <v>3078</v>
      </c>
      <c r="D67" s="224">
        <v>83</v>
      </c>
      <c r="E67" s="221">
        <v>78</v>
      </c>
      <c r="F67" s="222" t="s">
        <v>434</v>
      </c>
      <c r="G67" s="221">
        <v>18</v>
      </c>
      <c r="H67" s="222">
        <v>3</v>
      </c>
      <c r="I67" s="221">
        <v>14</v>
      </c>
      <c r="J67" s="227">
        <v>7514</v>
      </c>
      <c r="L67" s="227">
        <v>7514</v>
      </c>
      <c r="N67" s="228"/>
      <c r="O67" s="228"/>
      <c r="P67" s="228"/>
      <c r="Q67" s="239"/>
      <c r="R67" s="228"/>
      <c r="S67" s="228"/>
      <c r="T67" s="228"/>
      <c r="U67" s="228"/>
      <c r="V67" s="240"/>
      <c r="X67" s="223">
        <v>35</v>
      </c>
      <c r="Y67" s="233" t="s">
        <v>70</v>
      </c>
      <c r="Z67" s="228" t="s">
        <v>503</v>
      </c>
      <c r="AA67" s="228" t="s">
        <v>504</v>
      </c>
    </row>
    <row r="68" spans="1:27" ht="23.4" customHeight="1">
      <c r="B68" s="222" t="s">
        <v>505</v>
      </c>
      <c r="C68" s="223">
        <v>51982</v>
      </c>
      <c r="D68" s="224">
        <v>17</v>
      </c>
      <c r="E68" s="221">
        <v>82</v>
      </c>
      <c r="G68" s="221">
        <v>2</v>
      </c>
      <c r="H68" s="222">
        <v>2</v>
      </c>
      <c r="I68" s="221">
        <v>98</v>
      </c>
      <c r="J68" s="227">
        <v>1098</v>
      </c>
      <c r="L68" s="227">
        <v>1098</v>
      </c>
      <c r="N68" s="228"/>
      <c r="O68" s="228"/>
      <c r="P68" s="228"/>
      <c r="Q68" s="239"/>
      <c r="R68" s="228"/>
      <c r="S68" s="228"/>
      <c r="T68" s="228"/>
      <c r="U68" s="228"/>
      <c r="V68" s="240"/>
    </row>
    <row r="69" spans="1:27" ht="23.4" customHeight="1">
      <c r="A69" s="221">
        <v>36</v>
      </c>
      <c r="B69" s="222" t="s">
        <v>505</v>
      </c>
      <c r="C69" s="223">
        <v>51970</v>
      </c>
      <c r="D69" s="224">
        <v>32</v>
      </c>
      <c r="E69" s="221">
        <v>686</v>
      </c>
      <c r="F69" s="222" t="s">
        <v>434</v>
      </c>
      <c r="G69" s="221">
        <v>3</v>
      </c>
      <c r="H69" s="222">
        <v>3</v>
      </c>
      <c r="I69" s="237">
        <v>40</v>
      </c>
      <c r="J69" s="227">
        <v>1540</v>
      </c>
      <c r="L69" s="227">
        <v>1540</v>
      </c>
      <c r="N69" s="228"/>
      <c r="O69" s="228"/>
      <c r="P69" s="228"/>
      <c r="Q69" s="239"/>
      <c r="R69" s="228"/>
      <c r="S69" s="228"/>
      <c r="T69" s="228"/>
      <c r="U69" s="228"/>
      <c r="V69" s="240"/>
      <c r="X69" s="223">
        <v>36</v>
      </c>
      <c r="Y69" s="233" t="s">
        <v>63</v>
      </c>
      <c r="Z69" s="228" t="s">
        <v>506</v>
      </c>
      <c r="AA69" s="228" t="s">
        <v>507</v>
      </c>
    </row>
    <row r="70" spans="1:27" ht="23.4" customHeight="1">
      <c r="B70" s="222" t="s">
        <v>505</v>
      </c>
      <c r="C70" s="223">
        <v>51969</v>
      </c>
      <c r="D70" s="224">
        <v>16</v>
      </c>
      <c r="E70" s="221">
        <v>685</v>
      </c>
      <c r="G70" s="221">
        <v>3</v>
      </c>
      <c r="H70" s="222">
        <v>1</v>
      </c>
      <c r="I70" s="221">
        <v>37</v>
      </c>
      <c r="J70" s="227">
        <v>1337</v>
      </c>
      <c r="L70" s="227">
        <v>1337</v>
      </c>
      <c r="N70" s="228"/>
      <c r="O70" s="228"/>
      <c r="P70" s="228"/>
      <c r="Q70" s="239"/>
      <c r="R70" s="228"/>
      <c r="S70" s="228"/>
      <c r="T70" s="228"/>
      <c r="U70" s="228"/>
      <c r="V70" s="240"/>
    </row>
    <row r="71" spans="1:27" ht="23.4" customHeight="1">
      <c r="B71" s="222" t="s">
        <v>505</v>
      </c>
      <c r="C71" s="223">
        <v>51968</v>
      </c>
      <c r="D71" s="224">
        <v>24</v>
      </c>
      <c r="E71" s="221">
        <v>684</v>
      </c>
      <c r="G71" s="221">
        <v>2</v>
      </c>
      <c r="H71" s="222">
        <v>2</v>
      </c>
      <c r="I71" s="237" t="s">
        <v>508</v>
      </c>
      <c r="J71" s="227">
        <v>1001</v>
      </c>
      <c r="L71" s="227">
        <v>1001</v>
      </c>
      <c r="N71" s="228"/>
      <c r="O71" s="228"/>
      <c r="P71" s="228"/>
      <c r="Q71" s="239"/>
      <c r="R71" s="228"/>
      <c r="S71" s="228"/>
      <c r="T71" s="228"/>
      <c r="U71" s="228"/>
      <c r="V71" s="240"/>
    </row>
    <row r="72" spans="1:27" ht="23.4" customHeight="1">
      <c r="B72" s="222" t="s">
        <v>433</v>
      </c>
      <c r="C72" s="223">
        <v>6333</v>
      </c>
      <c r="D72" s="224">
        <v>112</v>
      </c>
      <c r="E72" s="221">
        <v>33</v>
      </c>
      <c r="G72" s="221">
        <v>0</v>
      </c>
      <c r="H72" s="222">
        <v>1</v>
      </c>
      <c r="I72" s="221">
        <v>69</v>
      </c>
      <c r="J72" s="227">
        <v>169</v>
      </c>
      <c r="L72" s="227">
        <v>169</v>
      </c>
      <c r="N72" s="228"/>
      <c r="O72" s="228"/>
      <c r="P72" s="228"/>
      <c r="Q72" s="239"/>
      <c r="R72" s="228"/>
      <c r="S72" s="228"/>
      <c r="T72" s="228"/>
      <c r="U72" s="228"/>
      <c r="V72" s="240"/>
    </row>
    <row r="73" spans="1:27" ht="23.4" customHeight="1">
      <c r="A73" s="221">
        <v>37</v>
      </c>
      <c r="B73" s="222" t="s">
        <v>433</v>
      </c>
      <c r="C73" s="223">
        <v>2283</v>
      </c>
      <c r="D73" s="224">
        <v>9</v>
      </c>
      <c r="E73" s="221">
        <v>86</v>
      </c>
      <c r="F73" s="222" t="s">
        <v>434</v>
      </c>
      <c r="G73" s="221">
        <v>31</v>
      </c>
      <c r="H73" s="222">
        <v>2</v>
      </c>
      <c r="I73" s="221">
        <v>20</v>
      </c>
      <c r="J73" s="227">
        <v>12620</v>
      </c>
      <c r="L73" s="227">
        <v>12620</v>
      </c>
      <c r="N73" s="228"/>
      <c r="O73" s="228"/>
      <c r="P73" s="228"/>
      <c r="Q73" s="239"/>
      <c r="R73" s="228"/>
      <c r="S73" s="228"/>
      <c r="T73" s="228"/>
      <c r="U73" s="228"/>
      <c r="V73" s="240"/>
      <c r="X73" s="223">
        <v>37</v>
      </c>
      <c r="Y73" s="233" t="s">
        <v>70</v>
      </c>
      <c r="Z73" s="228" t="s">
        <v>509</v>
      </c>
      <c r="AA73" s="228" t="s">
        <v>510</v>
      </c>
    </row>
    <row r="74" spans="1:27" ht="23.4" customHeight="1">
      <c r="B74" s="222" t="s">
        <v>433</v>
      </c>
      <c r="C74" s="223">
        <v>4090</v>
      </c>
      <c r="D74" s="224">
        <v>29</v>
      </c>
      <c r="E74" s="221">
        <v>90</v>
      </c>
      <c r="G74" s="221">
        <v>20</v>
      </c>
      <c r="H74" s="222">
        <v>0</v>
      </c>
      <c r="I74" s="221">
        <v>0</v>
      </c>
      <c r="J74" s="227">
        <v>8000</v>
      </c>
      <c r="L74" s="227">
        <v>8000</v>
      </c>
      <c r="N74" s="228"/>
      <c r="O74" s="228"/>
      <c r="P74" s="228"/>
      <c r="Q74" s="239"/>
      <c r="R74" s="228"/>
      <c r="S74" s="228"/>
      <c r="T74" s="228"/>
      <c r="U74" s="228"/>
      <c r="V74" s="240"/>
    </row>
    <row r="75" spans="1:27" ht="23.4" customHeight="1">
      <c r="A75" s="225">
        <v>38</v>
      </c>
      <c r="B75" s="222" t="s">
        <v>505</v>
      </c>
      <c r="C75" s="238">
        <v>51300</v>
      </c>
      <c r="D75" s="224">
        <v>14</v>
      </c>
      <c r="E75" s="225">
        <v>654</v>
      </c>
      <c r="F75" s="222" t="s">
        <v>434</v>
      </c>
      <c r="G75" s="225">
        <v>18</v>
      </c>
      <c r="H75" s="226">
        <v>2</v>
      </c>
      <c r="I75" s="225">
        <v>85</v>
      </c>
      <c r="J75" s="241">
        <v>7485</v>
      </c>
      <c r="L75" s="241">
        <v>7485</v>
      </c>
      <c r="N75" s="228"/>
      <c r="O75" s="228"/>
      <c r="P75" s="228"/>
      <c r="Q75" s="239"/>
      <c r="R75" s="228"/>
      <c r="S75" s="228"/>
      <c r="T75" s="228"/>
      <c r="U75" s="228"/>
      <c r="V75" s="240"/>
      <c r="X75" s="238">
        <v>38</v>
      </c>
      <c r="Y75" s="232" t="s">
        <v>63</v>
      </c>
      <c r="Z75" s="230" t="s">
        <v>511</v>
      </c>
      <c r="AA75" s="230" t="s">
        <v>512</v>
      </c>
    </row>
    <row r="76" spans="1:27" ht="23.4" customHeight="1">
      <c r="A76" s="221">
        <v>39</v>
      </c>
      <c r="B76" s="222" t="s">
        <v>66</v>
      </c>
      <c r="C76" s="223">
        <v>4251</v>
      </c>
      <c r="D76" s="224">
        <v>5</v>
      </c>
      <c r="E76" s="221" t="s">
        <v>84</v>
      </c>
      <c r="F76" s="222" t="s">
        <v>434</v>
      </c>
      <c r="G76" s="221">
        <v>29</v>
      </c>
      <c r="H76" s="222">
        <v>0</v>
      </c>
      <c r="I76" s="221">
        <v>0</v>
      </c>
      <c r="J76" s="227">
        <v>11600</v>
      </c>
      <c r="L76" s="227">
        <v>11600</v>
      </c>
      <c r="N76" s="228"/>
      <c r="O76" s="228"/>
      <c r="P76" s="228"/>
      <c r="Q76" s="239"/>
      <c r="R76" s="228"/>
      <c r="S76" s="228"/>
      <c r="T76" s="228"/>
      <c r="U76" s="228"/>
      <c r="V76" s="240"/>
      <c r="X76" s="223">
        <v>39</v>
      </c>
      <c r="Y76" s="233" t="s">
        <v>86</v>
      </c>
      <c r="Z76" s="228" t="s">
        <v>513</v>
      </c>
      <c r="AA76" s="228" t="s">
        <v>514</v>
      </c>
    </row>
    <row r="77" spans="1:27" ht="23.4" customHeight="1">
      <c r="A77" s="221">
        <v>40</v>
      </c>
      <c r="B77" s="222" t="s">
        <v>433</v>
      </c>
      <c r="C77" s="223">
        <v>2635</v>
      </c>
      <c r="D77" s="224">
        <v>46</v>
      </c>
      <c r="E77" s="221">
        <v>35</v>
      </c>
      <c r="F77" s="222" t="s">
        <v>434</v>
      </c>
      <c r="G77" s="221">
        <v>12</v>
      </c>
      <c r="H77" s="222">
        <v>0</v>
      </c>
      <c r="I77" s="221">
        <v>54</v>
      </c>
      <c r="J77" s="227">
        <v>4854</v>
      </c>
      <c r="L77" s="227">
        <v>4854</v>
      </c>
      <c r="N77" s="228"/>
      <c r="O77" s="228"/>
      <c r="P77" s="228"/>
      <c r="Q77" s="239"/>
      <c r="R77" s="228"/>
      <c r="S77" s="228"/>
      <c r="T77" s="228"/>
      <c r="U77" s="228"/>
      <c r="V77" s="240"/>
      <c r="X77" s="223">
        <v>40</v>
      </c>
      <c r="Y77" s="233" t="s">
        <v>63</v>
      </c>
      <c r="Z77" s="228" t="s">
        <v>515</v>
      </c>
      <c r="AA77" s="228" t="s">
        <v>516</v>
      </c>
    </row>
    <row r="78" spans="1:27" ht="23.4" customHeight="1">
      <c r="A78" s="221">
        <v>41</v>
      </c>
      <c r="B78" s="222" t="s">
        <v>66</v>
      </c>
      <c r="C78" s="223">
        <v>6195</v>
      </c>
      <c r="D78" s="224">
        <v>3</v>
      </c>
      <c r="E78" s="221">
        <v>95</v>
      </c>
      <c r="F78" s="222" t="s">
        <v>434</v>
      </c>
      <c r="G78" s="221">
        <v>14</v>
      </c>
      <c r="H78" s="222">
        <v>0</v>
      </c>
      <c r="I78" s="221">
        <v>70</v>
      </c>
      <c r="J78" s="227">
        <v>5670</v>
      </c>
      <c r="L78" s="227">
        <v>5670</v>
      </c>
      <c r="N78" s="228"/>
      <c r="O78" s="228"/>
      <c r="P78" s="228"/>
      <c r="Q78" s="239"/>
      <c r="R78" s="228"/>
      <c r="S78" s="228"/>
      <c r="T78" s="228"/>
      <c r="U78" s="228"/>
      <c r="V78" s="240"/>
      <c r="X78" s="223">
        <v>41</v>
      </c>
      <c r="Y78" s="233" t="s">
        <v>63</v>
      </c>
      <c r="Z78" s="228" t="s">
        <v>517</v>
      </c>
      <c r="AA78" s="228" t="s">
        <v>518</v>
      </c>
    </row>
    <row r="79" spans="1:27" ht="23.4" customHeight="1">
      <c r="A79" s="221">
        <v>42</v>
      </c>
      <c r="B79" s="222" t="s">
        <v>433</v>
      </c>
      <c r="C79" s="223">
        <v>5528</v>
      </c>
      <c r="D79" s="224">
        <v>63</v>
      </c>
      <c r="E79" s="221">
        <v>28</v>
      </c>
      <c r="F79" s="222" t="s">
        <v>434</v>
      </c>
      <c r="G79" s="221">
        <v>11</v>
      </c>
      <c r="H79" s="222">
        <v>0</v>
      </c>
      <c r="I79" s="221">
        <v>89</v>
      </c>
      <c r="J79" s="227">
        <v>4489</v>
      </c>
      <c r="L79" s="227">
        <v>4489</v>
      </c>
      <c r="N79" s="228"/>
      <c r="O79" s="228"/>
      <c r="P79" s="228"/>
      <c r="Q79" s="239"/>
      <c r="R79" s="228"/>
      <c r="S79" s="228"/>
      <c r="T79" s="228"/>
      <c r="U79" s="228"/>
      <c r="V79" s="240"/>
      <c r="X79" s="223">
        <v>42</v>
      </c>
      <c r="Y79" s="233" t="s">
        <v>70</v>
      </c>
      <c r="Z79" s="228" t="s">
        <v>519</v>
      </c>
      <c r="AA79" s="228" t="s">
        <v>520</v>
      </c>
    </row>
    <row r="80" spans="1:27" ht="23.4" customHeight="1">
      <c r="A80" s="225">
        <v>43</v>
      </c>
      <c r="B80" s="226" t="s">
        <v>433</v>
      </c>
      <c r="C80" s="238" t="s">
        <v>84</v>
      </c>
      <c r="D80" s="238">
        <v>59</v>
      </c>
      <c r="E80" s="225" t="s">
        <v>84</v>
      </c>
      <c r="F80" s="222" t="s">
        <v>434</v>
      </c>
      <c r="G80" s="225">
        <v>22</v>
      </c>
      <c r="H80" s="226">
        <v>0</v>
      </c>
      <c r="I80" s="225">
        <v>0</v>
      </c>
      <c r="J80" s="241">
        <v>8800</v>
      </c>
      <c r="L80" s="241">
        <v>8800</v>
      </c>
      <c r="N80" s="228"/>
      <c r="O80" s="228"/>
      <c r="P80" s="228"/>
      <c r="Q80" s="239"/>
      <c r="R80" s="228"/>
      <c r="S80" s="228"/>
      <c r="T80" s="228"/>
      <c r="U80" s="228"/>
      <c r="V80" s="240"/>
      <c r="X80" s="238">
        <v>43</v>
      </c>
      <c r="Y80" s="232" t="s">
        <v>63</v>
      </c>
      <c r="Z80" s="230" t="s">
        <v>521</v>
      </c>
      <c r="AA80" s="230" t="s">
        <v>522</v>
      </c>
    </row>
    <row r="81" spans="1:27" ht="23.4" customHeight="1">
      <c r="A81" s="225"/>
      <c r="B81" s="226"/>
      <c r="C81" s="238"/>
      <c r="D81" s="238"/>
      <c r="E81" s="225"/>
      <c r="F81" s="226"/>
      <c r="G81" s="225"/>
      <c r="H81" s="226"/>
      <c r="I81" s="225"/>
      <c r="J81" s="241"/>
      <c r="L81" s="241"/>
      <c r="N81" s="228"/>
      <c r="O81" s="228"/>
      <c r="P81" s="228"/>
      <c r="Q81" s="239"/>
      <c r="R81" s="228"/>
      <c r="S81" s="228"/>
      <c r="T81" s="228"/>
      <c r="U81" s="228"/>
      <c r="V81" s="240"/>
      <c r="X81" s="238"/>
      <c r="Y81" s="232"/>
      <c r="Z81" s="230"/>
      <c r="AA81" s="230" t="s">
        <v>523</v>
      </c>
    </row>
    <row r="82" spans="1:27" ht="23.4" customHeight="1">
      <c r="A82" s="221">
        <v>44</v>
      </c>
      <c r="B82" s="222" t="s">
        <v>433</v>
      </c>
      <c r="C82" s="223">
        <v>4055</v>
      </c>
      <c r="D82" s="224">
        <v>105</v>
      </c>
      <c r="E82" s="221">
        <v>55</v>
      </c>
      <c r="F82" s="222" t="s">
        <v>434</v>
      </c>
      <c r="G82" s="221">
        <v>29</v>
      </c>
      <c r="H82" s="222">
        <v>0</v>
      </c>
      <c r="I82" s="221">
        <v>57</v>
      </c>
      <c r="J82" s="227">
        <v>11657</v>
      </c>
      <c r="L82" s="227">
        <v>11657</v>
      </c>
      <c r="N82" s="228"/>
      <c r="O82" s="228"/>
      <c r="P82" s="228"/>
      <c r="Q82" s="239"/>
      <c r="R82" s="228"/>
      <c r="S82" s="228"/>
      <c r="T82" s="228"/>
      <c r="U82" s="228"/>
      <c r="V82" s="240"/>
      <c r="X82" s="223">
        <v>44</v>
      </c>
      <c r="Y82" s="233" t="s">
        <v>86</v>
      </c>
      <c r="Z82" s="228" t="s">
        <v>524</v>
      </c>
      <c r="AA82" s="228" t="s">
        <v>525</v>
      </c>
    </row>
    <row r="83" spans="1:27" ht="23.4" customHeight="1">
      <c r="B83" s="222" t="s">
        <v>505</v>
      </c>
      <c r="C83" s="223">
        <v>51217</v>
      </c>
      <c r="D83" s="224">
        <v>27</v>
      </c>
      <c r="E83" s="221">
        <v>593</v>
      </c>
      <c r="G83" s="221">
        <v>0</v>
      </c>
      <c r="H83" s="222">
        <v>3</v>
      </c>
      <c r="I83" s="221">
        <v>96</v>
      </c>
      <c r="J83" s="227">
        <v>396</v>
      </c>
      <c r="L83" s="227">
        <v>396</v>
      </c>
      <c r="N83" s="228"/>
      <c r="O83" s="228"/>
      <c r="P83" s="228"/>
      <c r="Q83" s="239"/>
      <c r="R83" s="228"/>
      <c r="S83" s="228"/>
      <c r="T83" s="228"/>
      <c r="U83" s="228"/>
      <c r="V83" s="240"/>
    </row>
    <row r="84" spans="1:27" ht="23.4" customHeight="1">
      <c r="B84" s="229" t="s">
        <v>121</v>
      </c>
      <c r="C84" s="221" t="s">
        <v>249</v>
      </c>
      <c r="D84" s="221" t="s">
        <v>249</v>
      </c>
      <c r="E84" s="221" t="s">
        <v>249</v>
      </c>
      <c r="F84" s="221" t="s">
        <v>67</v>
      </c>
      <c r="G84" s="223">
        <v>0</v>
      </c>
      <c r="H84" s="223">
        <v>0</v>
      </c>
      <c r="I84" s="223">
        <v>0</v>
      </c>
      <c r="J84" s="236"/>
      <c r="K84" s="233"/>
      <c r="L84" s="236"/>
      <c r="M84" s="233"/>
      <c r="N84" s="233"/>
      <c r="O84" s="233"/>
      <c r="P84" s="233"/>
      <c r="Q84" s="232">
        <v>9</v>
      </c>
      <c r="R84" s="232"/>
      <c r="S84" s="232"/>
      <c r="T84" s="232">
        <v>9</v>
      </c>
      <c r="U84" s="242"/>
      <c r="V84" s="232">
        <v>4</v>
      </c>
      <c r="W84" s="232"/>
      <c r="X84" s="221"/>
      <c r="Y84" s="228"/>
      <c r="AA84" s="281" t="s">
        <v>248</v>
      </c>
    </row>
    <row r="85" spans="1:27" ht="23.4" customHeight="1">
      <c r="A85" s="221">
        <v>45</v>
      </c>
      <c r="B85" s="222" t="s">
        <v>459</v>
      </c>
      <c r="C85" s="223">
        <v>539</v>
      </c>
      <c r="D85" s="224">
        <v>71</v>
      </c>
      <c r="E85" s="221">
        <v>39</v>
      </c>
      <c r="F85" s="222" t="s">
        <v>434</v>
      </c>
      <c r="G85" s="221">
        <v>17</v>
      </c>
      <c r="H85" s="222">
        <v>3</v>
      </c>
      <c r="I85" s="221">
        <v>79</v>
      </c>
      <c r="J85" s="227">
        <v>7179</v>
      </c>
      <c r="L85" s="227">
        <v>7179</v>
      </c>
      <c r="N85" s="228"/>
      <c r="O85" s="228"/>
      <c r="P85" s="228"/>
      <c r="Q85" s="239"/>
      <c r="R85" s="228"/>
      <c r="S85" s="228"/>
      <c r="T85" s="228"/>
      <c r="U85" s="228"/>
      <c r="V85" s="240"/>
      <c r="X85" s="223">
        <v>45</v>
      </c>
      <c r="Y85" s="233" t="s">
        <v>70</v>
      </c>
      <c r="Z85" s="228" t="s">
        <v>526</v>
      </c>
      <c r="AA85" s="228" t="s">
        <v>527</v>
      </c>
    </row>
    <row r="86" spans="1:27" ht="23.4" customHeight="1">
      <c r="B86" s="222" t="s">
        <v>459</v>
      </c>
      <c r="C86" s="223">
        <v>221</v>
      </c>
      <c r="D86" s="224">
        <v>51</v>
      </c>
      <c r="E86" s="221">
        <v>21</v>
      </c>
      <c r="G86" s="221">
        <v>8</v>
      </c>
      <c r="H86" s="222">
        <v>0</v>
      </c>
      <c r="I86" s="221">
        <v>0</v>
      </c>
      <c r="J86" s="227">
        <v>3200</v>
      </c>
      <c r="L86" s="227">
        <v>3200</v>
      </c>
      <c r="N86" s="228"/>
      <c r="O86" s="228"/>
      <c r="P86" s="228"/>
      <c r="Q86" s="239"/>
      <c r="R86" s="228"/>
      <c r="S86" s="228"/>
      <c r="T86" s="228"/>
      <c r="U86" s="228"/>
      <c r="V86" s="240"/>
    </row>
    <row r="87" spans="1:27" ht="23.4" customHeight="1">
      <c r="A87" s="221">
        <v>46</v>
      </c>
      <c r="B87" s="222" t="s">
        <v>66</v>
      </c>
      <c r="C87" s="223">
        <v>5531</v>
      </c>
      <c r="D87" s="224">
        <v>67</v>
      </c>
      <c r="E87" s="221">
        <v>31</v>
      </c>
      <c r="F87" s="222" t="s">
        <v>434</v>
      </c>
      <c r="G87" s="221">
        <v>30</v>
      </c>
      <c r="H87" s="222">
        <v>0</v>
      </c>
      <c r="I87" s="221">
        <v>9</v>
      </c>
      <c r="J87" s="227">
        <v>12009</v>
      </c>
      <c r="L87" s="227">
        <v>12009</v>
      </c>
      <c r="N87" s="228"/>
      <c r="O87" s="228"/>
      <c r="P87" s="228"/>
      <c r="Q87" s="239"/>
      <c r="R87" s="228"/>
      <c r="S87" s="228"/>
      <c r="T87" s="228"/>
      <c r="U87" s="228"/>
      <c r="V87" s="240"/>
      <c r="X87" s="223">
        <v>46</v>
      </c>
      <c r="Y87" s="233" t="s">
        <v>70</v>
      </c>
      <c r="Z87" s="228" t="s">
        <v>528</v>
      </c>
      <c r="AA87" s="228" t="s">
        <v>529</v>
      </c>
    </row>
    <row r="88" spans="1:27" ht="23.4" customHeight="1">
      <c r="B88" s="222" t="s">
        <v>459</v>
      </c>
      <c r="C88" s="223">
        <v>42</v>
      </c>
      <c r="D88" s="224">
        <v>8</v>
      </c>
      <c r="E88" s="221">
        <v>42</v>
      </c>
      <c r="G88" s="221">
        <v>7</v>
      </c>
      <c r="H88" s="222">
        <v>2</v>
      </c>
      <c r="I88" s="221">
        <v>0</v>
      </c>
      <c r="J88" s="227">
        <v>3000</v>
      </c>
      <c r="L88" s="227">
        <v>3000</v>
      </c>
      <c r="N88" s="228"/>
      <c r="O88" s="228"/>
      <c r="P88" s="228"/>
      <c r="Q88" s="239"/>
      <c r="R88" s="228"/>
      <c r="S88" s="228"/>
      <c r="T88" s="228"/>
      <c r="U88" s="228"/>
      <c r="V88" s="240"/>
    </row>
    <row r="89" spans="1:27" ht="23.4" customHeight="1">
      <c r="A89" s="221">
        <v>47</v>
      </c>
      <c r="B89" s="222" t="s">
        <v>505</v>
      </c>
      <c r="C89" s="223">
        <v>51971</v>
      </c>
      <c r="D89" s="224">
        <v>31</v>
      </c>
      <c r="E89" s="221">
        <v>687</v>
      </c>
      <c r="F89" s="222" t="s">
        <v>434</v>
      </c>
      <c r="G89" s="221">
        <v>2</v>
      </c>
      <c r="H89" s="222">
        <v>0</v>
      </c>
      <c r="I89" s="221">
        <v>12.2</v>
      </c>
      <c r="J89" s="227">
        <v>812</v>
      </c>
      <c r="L89" s="227">
        <v>812</v>
      </c>
      <c r="N89" s="228"/>
      <c r="O89" s="228"/>
      <c r="P89" s="228"/>
      <c r="Q89" s="239"/>
      <c r="R89" s="228"/>
      <c r="S89" s="228"/>
      <c r="T89" s="228"/>
      <c r="U89" s="228"/>
      <c r="V89" s="240"/>
      <c r="X89" s="223">
        <v>47</v>
      </c>
      <c r="Y89" s="233" t="s">
        <v>70</v>
      </c>
      <c r="Z89" s="228" t="s">
        <v>530</v>
      </c>
      <c r="AA89" s="228" t="s">
        <v>531</v>
      </c>
    </row>
    <row r="90" spans="1:27" ht="23.4" customHeight="1">
      <c r="B90" s="222" t="s">
        <v>505</v>
      </c>
      <c r="C90" s="223">
        <v>51972</v>
      </c>
      <c r="D90" s="224">
        <v>30</v>
      </c>
      <c r="E90" s="221">
        <v>688</v>
      </c>
      <c r="G90" s="221">
        <v>2</v>
      </c>
      <c r="H90" s="222">
        <v>0</v>
      </c>
      <c r="I90" s="221">
        <v>35.9</v>
      </c>
      <c r="J90" s="227">
        <v>836</v>
      </c>
      <c r="L90" s="227">
        <v>836</v>
      </c>
      <c r="N90" s="228"/>
      <c r="O90" s="228"/>
      <c r="P90" s="228"/>
      <c r="Q90" s="239"/>
      <c r="R90" s="228"/>
      <c r="S90" s="228"/>
      <c r="T90" s="228"/>
      <c r="U90" s="228"/>
      <c r="V90" s="240"/>
      <c r="AA90" s="228" t="s">
        <v>532</v>
      </c>
    </row>
    <row r="91" spans="1:27" ht="23.4" customHeight="1">
      <c r="B91" s="222" t="s">
        <v>505</v>
      </c>
      <c r="C91" s="223">
        <v>51973</v>
      </c>
      <c r="D91" s="224">
        <v>29</v>
      </c>
      <c r="E91" s="221">
        <v>689</v>
      </c>
      <c r="G91" s="221">
        <v>2</v>
      </c>
      <c r="H91" s="222">
        <v>0</v>
      </c>
      <c r="I91" s="221">
        <v>53.8</v>
      </c>
      <c r="J91" s="227">
        <v>854</v>
      </c>
      <c r="L91" s="227">
        <v>854</v>
      </c>
      <c r="N91" s="228"/>
      <c r="O91" s="228"/>
      <c r="P91" s="228"/>
      <c r="Q91" s="239"/>
      <c r="R91" s="228"/>
      <c r="S91" s="228"/>
      <c r="T91" s="228"/>
      <c r="U91" s="228"/>
      <c r="V91" s="240"/>
      <c r="AA91" s="228" t="s">
        <v>533</v>
      </c>
    </row>
    <row r="92" spans="1:27" ht="23.4" customHeight="1">
      <c r="B92" s="222" t="s">
        <v>505</v>
      </c>
      <c r="C92" s="223">
        <v>51974</v>
      </c>
      <c r="D92" s="224">
        <v>28</v>
      </c>
      <c r="E92" s="221">
        <v>690</v>
      </c>
      <c r="G92" s="221">
        <v>2</v>
      </c>
      <c r="H92" s="222">
        <v>0</v>
      </c>
      <c r="I92" s="221">
        <v>39</v>
      </c>
      <c r="J92" s="227">
        <v>839</v>
      </c>
      <c r="L92" s="227">
        <v>839</v>
      </c>
      <c r="N92" s="228"/>
      <c r="O92" s="228"/>
      <c r="P92" s="228"/>
      <c r="Q92" s="239"/>
      <c r="R92" s="228"/>
      <c r="S92" s="228"/>
      <c r="T92" s="228"/>
      <c r="U92" s="228"/>
      <c r="V92" s="240"/>
    </row>
    <row r="93" spans="1:27" ht="23.4" customHeight="1">
      <c r="A93" s="221">
        <v>48</v>
      </c>
      <c r="B93" s="222" t="s">
        <v>505</v>
      </c>
      <c r="C93" s="223">
        <v>51967</v>
      </c>
      <c r="D93" s="224">
        <v>19</v>
      </c>
      <c r="E93" s="221">
        <v>683</v>
      </c>
      <c r="F93" s="222" t="s">
        <v>434</v>
      </c>
      <c r="G93" s="221">
        <v>1</v>
      </c>
      <c r="H93" s="222">
        <v>1</v>
      </c>
      <c r="I93" s="221">
        <v>68</v>
      </c>
      <c r="J93" s="227">
        <v>568</v>
      </c>
      <c r="L93" s="227">
        <v>568</v>
      </c>
      <c r="N93" s="228"/>
      <c r="O93" s="228"/>
      <c r="P93" s="228"/>
      <c r="Q93" s="239"/>
      <c r="R93" s="228"/>
      <c r="S93" s="228"/>
      <c r="T93" s="228"/>
      <c r="U93" s="228"/>
      <c r="V93" s="240"/>
      <c r="X93" s="223">
        <v>48</v>
      </c>
      <c r="Y93" s="233" t="s">
        <v>70</v>
      </c>
      <c r="Z93" s="228" t="s">
        <v>534</v>
      </c>
      <c r="AA93" s="228" t="s">
        <v>535</v>
      </c>
    </row>
    <row r="94" spans="1:27" ht="23.4" customHeight="1">
      <c r="B94" s="222" t="s">
        <v>505</v>
      </c>
      <c r="C94" s="223">
        <v>51966</v>
      </c>
      <c r="D94" s="224">
        <v>17</v>
      </c>
      <c r="E94" s="221">
        <v>682</v>
      </c>
      <c r="G94" s="221">
        <v>2</v>
      </c>
      <c r="H94" s="222">
        <v>3</v>
      </c>
      <c r="I94" s="221">
        <v>61</v>
      </c>
      <c r="J94" s="227">
        <v>1161</v>
      </c>
      <c r="L94" s="227">
        <v>1161</v>
      </c>
      <c r="N94" s="228"/>
      <c r="O94" s="228"/>
      <c r="P94" s="228"/>
      <c r="Q94" s="239"/>
      <c r="R94" s="228"/>
      <c r="S94" s="228"/>
      <c r="T94" s="228"/>
      <c r="U94" s="228"/>
      <c r="V94" s="240"/>
    </row>
    <row r="95" spans="1:27" ht="23.4" customHeight="1">
      <c r="B95" s="222" t="s">
        <v>505</v>
      </c>
      <c r="C95" s="223">
        <v>51325</v>
      </c>
      <c r="D95" s="224">
        <v>35</v>
      </c>
      <c r="E95" s="221">
        <v>679</v>
      </c>
      <c r="G95" s="221">
        <v>3</v>
      </c>
      <c r="H95" s="222">
        <v>0</v>
      </c>
      <c r="I95" s="221">
        <v>59</v>
      </c>
      <c r="J95" s="227">
        <v>1259</v>
      </c>
      <c r="L95" s="227">
        <v>1259</v>
      </c>
      <c r="N95" s="228"/>
      <c r="O95" s="228"/>
      <c r="P95" s="228"/>
      <c r="Q95" s="239"/>
      <c r="R95" s="228"/>
      <c r="S95" s="228"/>
      <c r="T95" s="228"/>
      <c r="U95" s="228"/>
      <c r="V95" s="240"/>
    </row>
    <row r="96" spans="1:27" ht="23.4" customHeight="1">
      <c r="B96" s="222" t="s">
        <v>505</v>
      </c>
      <c r="C96" s="223">
        <v>51965</v>
      </c>
      <c r="D96" s="224">
        <v>33</v>
      </c>
      <c r="E96" s="221">
        <v>681</v>
      </c>
      <c r="G96" s="221">
        <v>3</v>
      </c>
      <c r="H96" s="222">
        <v>1</v>
      </c>
      <c r="I96" s="221">
        <v>65</v>
      </c>
      <c r="J96" s="227">
        <v>1365</v>
      </c>
      <c r="L96" s="227">
        <v>1365</v>
      </c>
      <c r="N96" s="228"/>
      <c r="O96" s="228"/>
      <c r="P96" s="228"/>
      <c r="Q96" s="239"/>
      <c r="R96" s="228"/>
      <c r="S96" s="228"/>
      <c r="T96" s="228"/>
      <c r="U96" s="228"/>
      <c r="V96" s="240"/>
    </row>
    <row r="97" spans="1:27" ht="23.4" customHeight="1">
      <c r="B97" s="222" t="s">
        <v>505</v>
      </c>
      <c r="C97" s="223">
        <v>51326</v>
      </c>
      <c r="D97" s="224">
        <v>34</v>
      </c>
      <c r="E97" s="221">
        <v>680</v>
      </c>
      <c r="G97" s="221">
        <v>3</v>
      </c>
      <c r="H97" s="222">
        <v>1</v>
      </c>
      <c r="I97" s="221">
        <v>95</v>
      </c>
      <c r="J97" s="227">
        <v>1395</v>
      </c>
      <c r="L97" s="227">
        <v>1395</v>
      </c>
      <c r="N97" s="228"/>
      <c r="O97" s="228"/>
      <c r="P97" s="228"/>
      <c r="Q97" s="239"/>
      <c r="R97" s="228"/>
      <c r="S97" s="228"/>
      <c r="T97" s="228"/>
      <c r="U97" s="228"/>
      <c r="V97" s="240"/>
    </row>
    <row r="98" spans="1:27" ht="23.4" customHeight="1">
      <c r="A98" s="221">
        <v>49</v>
      </c>
      <c r="B98" s="222" t="s">
        <v>433</v>
      </c>
      <c r="C98" s="223">
        <v>2645</v>
      </c>
      <c r="D98" s="224">
        <v>75</v>
      </c>
      <c r="E98" s="221">
        <v>45</v>
      </c>
      <c r="F98" s="222" t="s">
        <v>434</v>
      </c>
      <c r="G98" s="221">
        <v>4</v>
      </c>
      <c r="H98" s="222">
        <v>0</v>
      </c>
      <c r="I98" s="221">
        <v>0</v>
      </c>
      <c r="J98" s="227">
        <v>1600</v>
      </c>
      <c r="L98" s="227">
        <v>1600</v>
      </c>
      <c r="X98" s="223">
        <v>49</v>
      </c>
      <c r="Y98" s="233" t="s">
        <v>70</v>
      </c>
      <c r="Z98" s="228" t="s">
        <v>536</v>
      </c>
      <c r="AA98" s="228" t="s">
        <v>537</v>
      </c>
    </row>
    <row r="99" spans="1:27" ht="23.4" customHeight="1">
      <c r="B99" s="222" t="s">
        <v>433</v>
      </c>
      <c r="C99" s="223" t="s">
        <v>84</v>
      </c>
      <c r="D99" s="224">
        <v>78</v>
      </c>
      <c r="E99" s="221" t="s">
        <v>84</v>
      </c>
      <c r="G99" s="221">
        <v>8</v>
      </c>
      <c r="H99" s="222">
        <v>0</v>
      </c>
      <c r="I99" s="221">
        <v>0</v>
      </c>
      <c r="J99" s="227">
        <v>3200</v>
      </c>
      <c r="L99" s="227">
        <v>3200</v>
      </c>
    </row>
    <row r="100" spans="1:27" ht="23.4" customHeight="1">
      <c r="B100" s="222" t="s">
        <v>433</v>
      </c>
      <c r="C100" s="223">
        <v>5134</v>
      </c>
      <c r="D100" s="224">
        <v>76</v>
      </c>
      <c r="E100" s="221">
        <v>34</v>
      </c>
      <c r="G100" s="221">
        <v>13</v>
      </c>
      <c r="H100" s="222">
        <v>0</v>
      </c>
      <c r="I100" s="221">
        <v>72</v>
      </c>
      <c r="J100" s="227">
        <v>5272</v>
      </c>
      <c r="L100" s="227">
        <v>5272</v>
      </c>
    </row>
    <row r="101" spans="1:27" ht="23.4" customHeight="1">
      <c r="B101" s="222" t="s">
        <v>459</v>
      </c>
      <c r="C101" s="223">
        <v>169</v>
      </c>
      <c r="D101" s="224">
        <v>24</v>
      </c>
      <c r="E101" s="221">
        <v>19</v>
      </c>
      <c r="G101" s="221">
        <v>7</v>
      </c>
      <c r="H101" s="222">
        <v>1</v>
      </c>
      <c r="I101" s="221">
        <v>0</v>
      </c>
      <c r="J101" s="227">
        <v>2900</v>
      </c>
      <c r="L101" s="227">
        <v>2900</v>
      </c>
    </row>
    <row r="102" spans="1:27" ht="23.4" customHeight="1">
      <c r="B102" s="222" t="s">
        <v>459</v>
      </c>
      <c r="C102" s="223">
        <v>547</v>
      </c>
      <c r="D102" s="224">
        <v>83</v>
      </c>
      <c r="E102" s="221">
        <v>47</v>
      </c>
      <c r="G102" s="221">
        <v>22</v>
      </c>
      <c r="H102" s="222">
        <v>0</v>
      </c>
      <c r="I102" s="221">
        <v>60</v>
      </c>
      <c r="J102" s="227">
        <v>8860</v>
      </c>
      <c r="L102" s="227">
        <v>8860</v>
      </c>
    </row>
    <row r="103" spans="1:27" ht="23.4" customHeight="1">
      <c r="B103" s="222" t="s">
        <v>505</v>
      </c>
      <c r="C103" s="223">
        <v>50855</v>
      </c>
      <c r="D103" s="224">
        <v>47</v>
      </c>
      <c r="E103" s="221">
        <v>400</v>
      </c>
      <c r="G103" s="221">
        <v>3</v>
      </c>
      <c r="H103" s="222">
        <v>3</v>
      </c>
      <c r="I103" s="237" t="s">
        <v>219</v>
      </c>
      <c r="J103" s="227">
        <v>1509</v>
      </c>
      <c r="L103" s="227">
        <v>1509</v>
      </c>
    </row>
    <row r="104" spans="1:27" ht="23.4" customHeight="1">
      <c r="A104" s="221">
        <v>50</v>
      </c>
      <c r="B104" s="222" t="s">
        <v>433</v>
      </c>
      <c r="C104" s="223">
        <v>4065</v>
      </c>
      <c r="D104" s="224">
        <v>45</v>
      </c>
      <c r="E104" s="221">
        <v>65</v>
      </c>
      <c r="F104" s="222" t="s">
        <v>434</v>
      </c>
      <c r="G104" s="221">
        <v>26</v>
      </c>
      <c r="H104" s="222">
        <v>1</v>
      </c>
      <c r="I104" s="237" t="s">
        <v>231</v>
      </c>
      <c r="J104" s="227">
        <v>10504</v>
      </c>
      <c r="L104" s="227">
        <v>10504</v>
      </c>
      <c r="X104" s="223">
        <v>50</v>
      </c>
      <c r="Y104" s="233" t="s">
        <v>70</v>
      </c>
      <c r="Z104" s="228" t="s">
        <v>538</v>
      </c>
      <c r="AA104" s="228" t="s">
        <v>539</v>
      </c>
    </row>
    <row r="105" spans="1:27" ht="23.4" customHeight="1">
      <c r="A105" s="221">
        <v>51</v>
      </c>
      <c r="B105" s="222" t="s">
        <v>433</v>
      </c>
      <c r="C105" s="223">
        <v>6196</v>
      </c>
      <c r="D105" s="224">
        <v>120</v>
      </c>
      <c r="E105" s="221">
        <v>96</v>
      </c>
      <c r="F105" s="222" t="s">
        <v>434</v>
      </c>
      <c r="G105" s="221">
        <v>13</v>
      </c>
      <c r="H105" s="222">
        <v>0</v>
      </c>
      <c r="I105" s="221">
        <v>0</v>
      </c>
      <c r="J105" s="227">
        <v>5200</v>
      </c>
      <c r="L105" s="227">
        <v>5200</v>
      </c>
      <c r="X105" s="223">
        <v>51</v>
      </c>
      <c r="Y105" s="233" t="s">
        <v>70</v>
      </c>
      <c r="Z105" s="228" t="s">
        <v>540</v>
      </c>
      <c r="AA105" s="228" t="s">
        <v>541</v>
      </c>
    </row>
    <row r="106" spans="1:27" ht="23.4" customHeight="1">
      <c r="B106" s="222" t="s">
        <v>433</v>
      </c>
      <c r="C106" s="223">
        <v>7038</v>
      </c>
      <c r="D106" s="224">
        <v>126</v>
      </c>
      <c r="E106" s="221">
        <v>38</v>
      </c>
      <c r="G106" s="221">
        <v>12</v>
      </c>
      <c r="H106" s="222">
        <v>0</v>
      </c>
      <c r="I106" s="221">
        <v>0</v>
      </c>
      <c r="J106" s="227">
        <v>4800</v>
      </c>
      <c r="L106" s="227">
        <v>4800</v>
      </c>
    </row>
    <row r="107" spans="1:27" ht="23.4" customHeight="1">
      <c r="A107" s="221">
        <v>52</v>
      </c>
      <c r="B107" s="222" t="s">
        <v>433</v>
      </c>
      <c r="C107" s="223">
        <v>2469</v>
      </c>
      <c r="D107" s="224">
        <v>52</v>
      </c>
      <c r="E107" s="221">
        <v>69</v>
      </c>
      <c r="F107" s="222" t="s">
        <v>434</v>
      </c>
      <c r="G107" s="221">
        <v>22</v>
      </c>
      <c r="H107" s="222">
        <v>1</v>
      </c>
      <c r="I107" s="221">
        <v>96</v>
      </c>
      <c r="J107" s="227">
        <v>8996</v>
      </c>
      <c r="L107" s="227">
        <v>8996</v>
      </c>
      <c r="X107" s="223">
        <v>52</v>
      </c>
      <c r="Y107" s="233" t="s">
        <v>63</v>
      </c>
      <c r="Z107" s="228" t="s">
        <v>542</v>
      </c>
      <c r="AA107" s="228" t="s">
        <v>543</v>
      </c>
    </row>
    <row r="108" spans="1:27" ht="19.8" customHeight="1">
      <c r="B108" s="222" t="s">
        <v>459</v>
      </c>
      <c r="C108" s="223">
        <v>516</v>
      </c>
      <c r="D108" s="224">
        <v>3</v>
      </c>
      <c r="E108" s="221">
        <v>6</v>
      </c>
      <c r="G108" s="221">
        <v>13</v>
      </c>
      <c r="H108" s="222">
        <v>1</v>
      </c>
      <c r="I108" s="221">
        <v>73</v>
      </c>
      <c r="J108" s="227">
        <v>5373</v>
      </c>
      <c r="L108" s="227">
        <v>5373</v>
      </c>
    </row>
    <row r="109" spans="1:27" ht="19.8" customHeight="1">
      <c r="B109" s="222" t="s">
        <v>66</v>
      </c>
      <c r="C109" s="223">
        <v>6328</v>
      </c>
      <c r="D109" s="224">
        <v>107</v>
      </c>
      <c r="E109" s="221" t="s">
        <v>84</v>
      </c>
      <c r="G109" s="221">
        <v>0</v>
      </c>
      <c r="H109" s="222">
        <v>0</v>
      </c>
      <c r="I109" s="221">
        <v>77</v>
      </c>
      <c r="J109" s="227">
        <v>77</v>
      </c>
      <c r="K109" s="229">
        <v>73</v>
      </c>
      <c r="L109" s="227" t="s">
        <v>84</v>
      </c>
    </row>
    <row r="110" spans="1:27" ht="16.8" customHeight="1"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>
        <v>4</v>
      </c>
      <c r="T110" s="229">
        <v>16</v>
      </c>
      <c r="U110" s="243"/>
      <c r="V110" s="244">
        <v>3</v>
      </c>
    </row>
    <row r="111" spans="1:27" ht="23.4" customHeight="1">
      <c r="A111" s="221">
        <v>53</v>
      </c>
      <c r="B111" s="222" t="s">
        <v>459</v>
      </c>
      <c r="C111" s="223">
        <v>529</v>
      </c>
      <c r="D111" s="224">
        <v>79</v>
      </c>
      <c r="E111" s="221">
        <v>29</v>
      </c>
      <c r="F111" s="222" t="s">
        <v>434</v>
      </c>
      <c r="G111" s="221">
        <v>15</v>
      </c>
      <c r="H111" s="222">
        <v>3</v>
      </c>
      <c r="I111" s="221">
        <v>77</v>
      </c>
      <c r="J111" s="227">
        <v>6377</v>
      </c>
      <c r="L111" s="227">
        <f>J111</f>
        <v>6377</v>
      </c>
      <c r="X111" s="223">
        <v>53</v>
      </c>
      <c r="Y111" s="233" t="s">
        <v>70</v>
      </c>
      <c r="Z111" s="228" t="s">
        <v>544</v>
      </c>
      <c r="AA111" s="228" t="s">
        <v>545</v>
      </c>
    </row>
    <row r="112" spans="1:27" ht="23.4" customHeight="1">
      <c r="B112" s="222" t="s">
        <v>459</v>
      </c>
      <c r="C112" s="223">
        <v>139</v>
      </c>
      <c r="D112" s="224">
        <v>10</v>
      </c>
      <c r="E112" s="221">
        <v>39</v>
      </c>
      <c r="G112" s="221">
        <v>24</v>
      </c>
      <c r="H112" s="222">
        <v>2</v>
      </c>
      <c r="I112" s="221">
        <v>63</v>
      </c>
      <c r="J112" s="227">
        <v>9863</v>
      </c>
      <c r="L112" s="227">
        <v>9863</v>
      </c>
    </row>
    <row r="113" spans="1:27" ht="23.4" customHeight="1">
      <c r="A113" s="221">
        <v>54</v>
      </c>
      <c r="B113" s="222" t="s">
        <v>433</v>
      </c>
      <c r="C113" s="223">
        <v>3602</v>
      </c>
      <c r="D113" s="224">
        <v>117</v>
      </c>
      <c r="E113" s="221">
        <v>2</v>
      </c>
      <c r="F113" s="222" t="s">
        <v>434</v>
      </c>
      <c r="G113" s="221">
        <v>8</v>
      </c>
      <c r="H113" s="222">
        <v>3</v>
      </c>
      <c r="I113" s="221">
        <v>80</v>
      </c>
      <c r="J113" s="227">
        <v>3580</v>
      </c>
      <c r="L113" s="227">
        <v>3580</v>
      </c>
      <c r="X113" s="223">
        <v>54</v>
      </c>
      <c r="Y113" s="233" t="s">
        <v>70</v>
      </c>
      <c r="Z113" s="228" t="s">
        <v>546</v>
      </c>
      <c r="AA113" s="228" t="s">
        <v>547</v>
      </c>
    </row>
    <row r="114" spans="1:27" ht="23.4" customHeight="1">
      <c r="A114" s="221">
        <v>55</v>
      </c>
      <c r="B114" s="222" t="s">
        <v>433</v>
      </c>
      <c r="C114" s="223">
        <v>5526</v>
      </c>
      <c r="D114" s="224">
        <v>18</v>
      </c>
      <c r="E114" s="221">
        <v>20</v>
      </c>
      <c r="F114" s="222" t="s">
        <v>434</v>
      </c>
      <c r="G114" s="221">
        <v>5</v>
      </c>
      <c r="H114" s="222">
        <v>2</v>
      </c>
      <c r="I114" s="221">
        <v>16</v>
      </c>
      <c r="J114" s="227">
        <v>5216</v>
      </c>
      <c r="L114" s="227">
        <v>5216</v>
      </c>
      <c r="X114" s="223">
        <v>55</v>
      </c>
      <c r="Y114" s="233" t="s">
        <v>70</v>
      </c>
      <c r="Z114" s="228" t="s">
        <v>548</v>
      </c>
      <c r="AA114" s="228" t="s">
        <v>549</v>
      </c>
    </row>
    <row r="115" spans="1:27" ht="23.4" customHeight="1">
      <c r="B115" s="222" t="s">
        <v>433</v>
      </c>
      <c r="C115" s="223">
        <v>7839</v>
      </c>
      <c r="D115" s="224">
        <v>171</v>
      </c>
      <c r="E115" s="221">
        <v>39</v>
      </c>
      <c r="G115" s="221">
        <v>3</v>
      </c>
      <c r="H115" s="222">
        <v>0</v>
      </c>
      <c r="I115" s="221">
        <v>0</v>
      </c>
      <c r="J115" s="227">
        <v>1200</v>
      </c>
      <c r="L115" s="227">
        <v>1200</v>
      </c>
    </row>
    <row r="116" spans="1:27" ht="23.4" customHeight="1">
      <c r="A116" s="221">
        <v>56</v>
      </c>
      <c r="B116" s="222" t="s">
        <v>459</v>
      </c>
      <c r="C116" s="223">
        <v>200</v>
      </c>
      <c r="D116" s="224">
        <v>40</v>
      </c>
      <c r="E116" s="221">
        <v>50</v>
      </c>
      <c r="F116" s="222" t="s">
        <v>434</v>
      </c>
      <c r="G116" s="221">
        <v>23</v>
      </c>
      <c r="H116" s="222">
        <v>1</v>
      </c>
      <c r="I116" s="221">
        <v>0</v>
      </c>
      <c r="J116" s="227">
        <v>9300</v>
      </c>
      <c r="L116" s="227">
        <v>9300</v>
      </c>
      <c r="X116" s="223">
        <v>56</v>
      </c>
      <c r="Y116" s="233" t="s">
        <v>63</v>
      </c>
      <c r="Z116" s="228" t="s">
        <v>551</v>
      </c>
      <c r="AA116" s="228" t="s">
        <v>552</v>
      </c>
    </row>
    <row r="117" spans="1:27" ht="23.4" customHeight="1">
      <c r="B117" s="222" t="s">
        <v>433</v>
      </c>
      <c r="C117" s="223">
        <v>6339</v>
      </c>
      <c r="D117" s="224">
        <v>118</v>
      </c>
      <c r="E117" s="221">
        <v>39</v>
      </c>
      <c r="G117" s="221">
        <v>0</v>
      </c>
      <c r="H117" s="222">
        <v>3</v>
      </c>
      <c r="I117" s="221">
        <v>59</v>
      </c>
      <c r="J117" s="227">
        <v>359</v>
      </c>
      <c r="L117" s="227">
        <v>359</v>
      </c>
    </row>
    <row r="118" spans="1:27" ht="23.4" customHeight="1">
      <c r="B118" s="222" t="s">
        <v>433</v>
      </c>
      <c r="C118" s="223">
        <v>7481</v>
      </c>
      <c r="D118" s="224">
        <v>157</v>
      </c>
      <c r="E118" s="221">
        <v>81</v>
      </c>
      <c r="G118" s="221">
        <v>7</v>
      </c>
      <c r="H118" s="222">
        <v>1</v>
      </c>
      <c r="I118" s="221">
        <v>25</v>
      </c>
      <c r="J118" s="227">
        <v>2925</v>
      </c>
      <c r="L118" s="227">
        <v>2925</v>
      </c>
    </row>
    <row r="119" spans="1:27" ht="23.4" customHeight="1">
      <c r="A119" s="221">
        <v>57</v>
      </c>
      <c r="B119" s="222" t="s">
        <v>433</v>
      </c>
      <c r="C119" s="223">
        <v>5082</v>
      </c>
      <c r="D119" s="224">
        <v>15</v>
      </c>
      <c r="E119" s="221">
        <v>82</v>
      </c>
      <c r="F119" s="222" t="s">
        <v>434</v>
      </c>
      <c r="G119" s="221">
        <v>15</v>
      </c>
      <c r="H119" s="222">
        <v>0</v>
      </c>
      <c r="I119" s="221">
        <v>0</v>
      </c>
      <c r="J119" s="227">
        <v>6000</v>
      </c>
      <c r="L119" s="227">
        <v>6000</v>
      </c>
      <c r="N119" s="228"/>
      <c r="O119" s="228"/>
      <c r="P119" s="228"/>
      <c r="Q119" s="239"/>
      <c r="R119" s="228"/>
      <c r="S119" s="228"/>
      <c r="T119" s="228"/>
      <c r="U119" s="228"/>
      <c r="V119" s="240"/>
      <c r="X119" s="223">
        <v>57</v>
      </c>
      <c r="Y119" s="233" t="s">
        <v>70</v>
      </c>
      <c r="Z119" s="228" t="s">
        <v>553</v>
      </c>
      <c r="AA119" s="228" t="s">
        <v>554</v>
      </c>
    </row>
    <row r="120" spans="1:27" ht="23.4" customHeight="1">
      <c r="A120" s="221">
        <v>58</v>
      </c>
      <c r="B120" s="222" t="s">
        <v>433</v>
      </c>
      <c r="C120" s="223">
        <v>4261</v>
      </c>
      <c r="D120" s="224">
        <v>66</v>
      </c>
      <c r="E120" s="221">
        <v>61</v>
      </c>
      <c r="F120" s="222" t="s">
        <v>434</v>
      </c>
      <c r="G120" s="221">
        <v>12</v>
      </c>
      <c r="H120" s="222">
        <v>0</v>
      </c>
      <c r="I120" s="221">
        <v>57</v>
      </c>
      <c r="J120" s="227">
        <v>4857</v>
      </c>
      <c r="L120" s="227">
        <v>4857</v>
      </c>
      <c r="N120" s="228"/>
      <c r="O120" s="228"/>
      <c r="P120" s="228"/>
      <c r="Q120" s="239"/>
      <c r="R120" s="228"/>
      <c r="S120" s="228"/>
      <c r="T120" s="228"/>
      <c r="U120" s="228"/>
      <c r="V120" s="240"/>
      <c r="X120" s="223">
        <v>58</v>
      </c>
      <c r="Y120" s="233" t="s">
        <v>63</v>
      </c>
      <c r="Z120" s="228" t="s">
        <v>555</v>
      </c>
      <c r="AA120" s="228" t="s">
        <v>556</v>
      </c>
    </row>
    <row r="121" spans="1:27" ht="23.4" customHeight="1">
      <c r="B121" s="222" t="s">
        <v>433</v>
      </c>
      <c r="C121" s="223">
        <v>4292</v>
      </c>
      <c r="D121" s="224">
        <v>93</v>
      </c>
      <c r="E121" s="221">
        <v>92</v>
      </c>
      <c r="G121" s="221">
        <v>5</v>
      </c>
      <c r="H121" s="222">
        <v>3</v>
      </c>
      <c r="I121" s="221">
        <v>70</v>
      </c>
      <c r="J121" s="227">
        <v>2370</v>
      </c>
      <c r="L121" s="227">
        <v>2370</v>
      </c>
      <c r="N121" s="228"/>
      <c r="O121" s="228"/>
      <c r="P121" s="228"/>
      <c r="Q121" s="239"/>
      <c r="R121" s="228"/>
      <c r="S121" s="228"/>
      <c r="T121" s="228"/>
      <c r="U121" s="228"/>
      <c r="V121" s="240"/>
    </row>
    <row r="122" spans="1:27" ht="23.4" customHeight="1">
      <c r="A122" s="221">
        <v>59</v>
      </c>
      <c r="B122" s="222" t="s">
        <v>433</v>
      </c>
      <c r="C122" s="223">
        <v>3540</v>
      </c>
      <c r="D122" s="224">
        <v>108</v>
      </c>
      <c r="E122" s="221">
        <v>40</v>
      </c>
      <c r="F122" s="222" t="s">
        <v>434</v>
      </c>
      <c r="G122" s="221">
        <v>30</v>
      </c>
      <c r="H122" s="222">
        <v>1</v>
      </c>
      <c r="I122" s="221">
        <v>62</v>
      </c>
      <c r="J122" s="227">
        <v>12162</v>
      </c>
      <c r="L122" s="227">
        <v>12162</v>
      </c>
      <c r="N122" s="228"/>
      <c r="O122" s="228"/>
      <c r="P122" s="228"/>
      <c r="Q122" s="239"/>
      <c r="R122" s="228"/>
      <c r="S122" s="228"/>
      <c r="T122" s="228"/>
      <c r="U122" s="228"/>
      <c r="V122" s="240"/>
      <c r="X122" s="223">
        <v>59</v>
      </c>
      <c r="Y122" s="233" t="s">
        <v>63</v>
      </c>
      <c r="Z122" s="228" t="s">
        <v>557</v>
      </c>
      <c r="AA122" s="228" t="s">
        <v>558</v>
      </c>
    </row>
    <row r="123" spans="1:27" ht="23.4" customHeight="1">
      <c r="A123" s="221">
        <v>60</v>
      </c>
      <c r="B123" s="222" t="s">
        <v>66</v>
      </c>
      <c r="C123" s="223">
        <v>4049</v>
      </c>
      <c r="D123" s="224">
        <v>121</v>
      </c>
      <c r="E123" s="221">
        <v>49</v>
      </c>
      <c r="F123" s="222" t="s">
        <v>434</v>
      </c>
      <c r="G123" s="221">
        <v>28</v>
      </c>
      <c r="H123" s="222">
        <v>0</v>
      </c>
      <c r="I123" s="221">
        <v>0</v>
      </c>
      <c r="J123" s="227">
        <v>11200</v>
      </c>
      <c r="L123" s="227">
        <v>11200</v>
      </c>
      <c r="N123" s="228"/>
      <c r="O123" s="228"/>
      <c r="P123" s="228"/>
      <c r="Q123" s="239"/>
      <c r="R123" s="228"/>
      <c r="S123" s="228"/>
      <c r="T123" s="228"/>
      <c r="U123" s="228"/>
      <c r="V123" s="240"/>
      <c r="X123" s="223">
        <v>60</v>
      </c>
      <c r="Y123" s="233" t="s">
        <v>70</v>
      </c>
      <c r="Z123" s="228" t="s">
        <v>559</v>
      </c>
      <c r="AA123" s="228" t="s">
        <v>560</v>
      </c>
    </row>
    <row r="124" spans="1:27" ht="23.4" customHeight="1">
      <c r="A124" s="221">
        <v>61</v>
      </c>
      <c r="B124" s="222" t="s">
        <v>459</v>
      </c>
      <c r="C124" s="223">
        <v>167</v>
      </c>
      <c r="D124" s="224">
        <v>22</v>
      </c>
      <c r="E124" s="221">
        <v>17</v>
      </c>
      <c r="F124" s="222" t="s">
        <v>434</v>
      </c>
      <c r="G124" s="221">
        <v>17</v>
      </c>
      <c r="H124" s="222">
        <v>1</v>
      </c>
      <c r="I124" s="221">
        <v>0</v>
      </c>
      <c r="J124" s="227">
        <v>6900</v>
      </c>
      <c r="L124" s="227">
        <v>6900</v>
      </c>
      <c r="N124" s="228"/>
      <c r="O124" s="228"/>
      <c r="P124" s="228"/>
      <c r="Q124" s="239"/>
      <c r="R124" s="228"/>
      <c r="S124" s="228"/>
      <c r="T124" s="228"/>
      <c r="U124" s="228"/>
      <c r="V124" s="240"/>
      <c r="X124" s="223">
        <v>61</v>
      </c>
      <c r="Y124" s="233" t="s">
        <v>70</v>
      </c>
      <c r="Z124" s="228" t="s">
        <v>561</v>
      </c>
      <c r="AA124" s="228" t="s">
        <v>516</v>
      </c>
    </row>
    <row r="125" spans="1:27" ht="23.4" customHeight="1">
      <c r="A125" s="221">
        <v>62</v>
      </c>
      <c r="B125" s="222" t="s">
        <v>433</v>
      </c>
      <c r="C125" s="223">
        <v>3487</v>
      </c>
      <c r="D125" s="224">
        <v>69</v>
      </c>
      <c r="E125" s="221">
        <v>87</v>
      </c>
      <c r="F125" s="222" t="s">
        <v>434</v>
      </c>
      <c r="G125" s="221">
        <v>12</v>
      </c>
      <c r="H125" s="222">
        <v>2</v>
      </c>
      <c r="I125" s="221">
        <v>65</v>
      </c>
      <c r="J125" s="227">
        <v>5065</v>
      </c>
      <c r="L125" s="227">
        <v>5065</v>
      </c>
      <c r="N125" s="228"/>
      <c r="O125" s="228"/>
      <c r="P125" s="228"/>
      <c r="Q125" s="239"/>
      <c r="R125" s="228"/>
      <c r="S125" s="228"/>
      <c r="T125" s="228"/>
      <c r="U125" s="228"/>
      <c r="V125" s="240"/>
      <c r="X125" s="223">
        <v>62</v>
      </c>
      <c r="Y125" s="233" t="s">
        <v>70</v>
      </c>
      <c r="Z125" s="228" t="s">
        <v>562</v>
      </c>
      <c r="AA125" s="228" t="s">
        <v>563</v>
      </c>
    </row>
    <row r="126" spans="1:27" ht="23.4" customHeight="1">
      <c r="B126" s="222" t="s">
        <v>433</v>
      </c>
      <c r="C126" s="223">
        <v>5330</v>
      </c>
      <c r="D126" s="224">
        <v>11</v>
      </c>
      <c r="E126" s="221">
        <v>30</v>
      </c>
      <c r="G126" s="221">
        <v>14</v>
      </c>
      <c r="H126" s="222">
        <v>1</v>
      </c>
      <c r="I126" s="221">
        <v>91</v>
      </c>
      <c r="J126" s="227">
        <v>5791</v>
      </c>
      <c r="L126" s="227">
        <v>5791</v>
      </c>
      <c r="N126" s="228"/>
      <c r="O126" s="228"/>
      <c r="P126" s="228"/>
      <c r="Q126" s="239"/>
      <c r="R126" s="228"/>
      <c r="S126" s="228"/>
      <c r="T126" s="228"/>
      <c r="U126" s="228"/>
      <c r="V126" s="240"/>
    </row>
    <row r="127" spans="1:27" ht="23.4" customHeight="1">
      <c r="B127" s="222" t="s">
        <v>433</v>
      </c>
      <c r="C127" s="223">
        <v>2974</v>
      </c>
      <c r="D127" s="224">
        <v>35</v>
      </c>
      <c r="E127" s="221">
        <v>74</v>
      </c>
      <c r="G127" s="221">
        <v>6</v>
      </c>
      <c r="H127" s="222">
        <v>3</v>
      </c>
      <c r="I127" s="221">
        <v>91</v>
      </c>
      <c r="J127" s="227">
        <v>2791</v>
      </c>
      <c r="L127" s="227">
        <v>2791</v>
      </c>
      <c r="N127" s="228"/>
      <c r="O127" s="228"/>
      <c r="P127" s="228"/>
      <c r="Q127" s="239"/>
      <c r="R127" s="228"/>
      <c r="S127" s="228"/>
      <c r="T127" s="228"/>
      <c r="U127" s="228"/>
      <c r="V127" s="240"/>
    </row>
    <row r="128" spans="1:27" ht="23.4" customHeight="1">
      <c r="B128" s="222" t="s">
        <v>433</v>
      </c>
      <c r="C128" s="223" t="s">
        <v>84</v>
      </c>
      <c r="D128" s="224">
        <v>33</v>
      </c>
      <c r="E128" s="221" t="s">
        <v>84</v>
      </c>
      <c r="G128" s="221">
        <v>15</v>
      </c>
      <c r="H128" s="222">
        <v>0</v>
      </c>
      <c r="I128" s="221">
        <v>0</v>
      </c>
      <c r="J128" s="227">
        <v>6000</v>
      </c>
      <c r="L128" s="227">
        <v>6000</v>
      </c>
      <c r="N128" s="228"/>
      <c r="O128" s="228"/>
      <c r="P128" s="228"/>
      <c r="Q128" s="239"/>
      <c r="R128" s="228"/>
      <c r="S128" s="228"/>
      <c r="T128" s="228"/>
      <c r="U128" s="228"/>
      <c r="V128" s="240"/>
    </row>
    <row r="129" spans="1:27" ht="23.4" customHeight="1">
      <c r="A129" s="221">
        <v>63</v>
      </c>
      <c r="B129" s="222" t="s">
        <v>433</v>
      </c>
      <c r="C129" s="223">
        <v>4906</v>
      </c>
      <c r="D129" s="224">
        <v>14</v>
      </c>
      <c r="E129" s="221">
        <v>6</v>
      </c>
      <c r="F129" s="222" t="s">
        <v>434</v>
      </c>
      <c r="G129" s="221">
        <v>15</v>
      </c>
      <c r="H129" s="222">
        <v>0</v>
      </c>
      <c r="I129" s="221">
        <v>0</v>
      </c>
      <c r="J129" s="227">
        <v>6000</v>
      </c>
      <c r="L129" s="227">
        <v>6000</v>
      </c>
      <c r="N129" s="228"/>
      <c r="O129" s="228"/>
      <c r="P129" s="228"/>
      <c r="Q129" s="239"/>
      <c r="R129" s="228"/>
      <c r="S129" s="228"/>
      <c r="T129" s="228"/>
      <c r="U129" s="228"/>
      <c r="V129" s="240"/>
      <c r="X129" s="223">
        <v>63</v>
      </c>
      <c r="Y129" s="233" t="s">
        <v>70</v>
      </c>
      <c r="Z129" s="228" t="s">
        <v>564</v>
      </c>
      <c r="AA129" s="228" t="s">
        <v>565</v>
      </c>
    </row>
    <row r="130" spans="1:27" ht="23.4" customHeight="1">
      <c r="A130" s="221">
        <v>64</v>
      </c>
      <c r="B130" s="222" t="s">
        <v>459</v>
      </c>
      <c r="C130" s="223">
        <v>2</v>
      </c>
      <c r="D130" s="224">
        <v>2</v>
      </c>
      <c r="E130" s="221">
        <v>2</v>
      </c>
      <c r="F130" s="222" t="s">
        <v>434</v>
      </c>
      <c r="G130" s="221">
        <v>11</v>
      </c>
      <c r="H130" s="222">
        <v>0</v>
      </c>
      <c r="I130" s="221">
        <v>65</v>
      </c>
      <c r="J130" s="227">
        <v>5940</v>
      </c>
      <c r="L130" s="227">
        <v>5940</v>
      </c>
      <c r="N130" s="228"/>
      <c r="O130" s="228"/>
      <c r="P130" s="228"/>
      <c r="Q130" s="239"/>
      <c r="R130" s="228"/>
      <c r="S130" s="228"/>
      <c r="T130" s="228"/>
      <c r="U130" s="228"/>
      <c r="V130" s="240"/>
      <c r="X130" s="223">
        <v>64</v>
      </c>
      <c r="Y130" s="233" t="s">
        <v>70</v>
      </c>
      <c r="Z130" s="228" t="s">
        <v>566</v>
      </c>
      <c r="AA130" s="228" t="s">
        <v>567</v>
      </c>
    </row>
    <row r="131" spans="1:27" ht="23.4" customHeight="1">
      <c r="B131" s="222" t="s">
        <v>66</v>
      </c>
      <c r="C131" s="223">
        <v>6937</v>
      </c>
      <c r="D131" s="224">
        <v>95</v>
      </c>
      <c r="E131" s="221">
        <v>37</v>
      </c>
      <c r="G131" s="221">
        <v>10</v>
      </c>
      <c r="H131" s="222">
        <v>0</v>
      </c>
      <c r="I131" s="221">
        <v>89</v>
      </c>
      <c r="J131" s="227">
        <v>4089</v>
      </c>
      <c r="L131" s="227">
        <v>4089</v>
      </c>
    </row>
    <row r="132" spans="1:27" ht="23.4" customHeight="1">
      <c r="B132" s="222" t="s">
        <v>505</v>
      </c>
      <c r="C132" s="223">
        <v>51316</v>
      </c>
      <c r="D132" s="224">
        <v>5</v>
      </c>
      <c r="E132" s="221">
        <v>670</v>
      </c>
      <c r="G132" s="221">
        <v>1</v>
      </c>
      <c r="H132" s="222">
        <v>1</v>
      </c>
      <c r="I132" s="221">
        <v>34</v>
      </c>
      <c r="J132" s="227">
        <v>534</v>
      </c>
      <c r="L132" s="227">
        <v>534</v>
      </c>
    </row>
    <row r="133" spans="1:27" ht="23.4" customHeight="1">
      <c r="B133" s="222" t="s">
        <v>505</v>
      </c>
      <c r="C133" s="223">
        <v>51317</v>
      </c>
      <c r="D133" s="224">
        <v>4</v>
      </c>
      <c r="E133" s="221">
        <v>671</v>
      </c>
      <c r="G133" s="221">
        <v>1</v>
      </c>
      <c r="H133" s="222">
        <v>0</v>
      </c>
      <c r="I133" s="221">
        <v>53</v>
      </c>
      <c r="J133" s="227">
        <v>453</v>
      </c>
      <c r="L133" s="227">
        <v>453</v>
      </c>
    </row>
    <row r="134" spans="1:27" ht="23.4" customHeight="1">
      <c r="B134" s="222" t="s">
        <v>505</v>
      </c>
      <c r="C134" s="223">
        <v>51319</v>
      </c>
      <c r="D134" s="224">
        <v>2</v>
      </c>
      <c r="E134" s="221">
        <v>673</v>
      </c>
      <c r="G134" s="221">
        <v>1</v>
      </c>
      <c r="H134" s="222">
        <v>0</v>
      </c>
      <c r="I134" s="221">
        <v>56</v>
      </c>
      <c r="J134" s="227">
        <v>456</v>
      </c>
      <c r="L134" s="227">
        <v>456</v>
      </c>
    </row>
    <row r="135" spans="1:27" ht="23.4" customHeight="1">
      <c r="B135" s="222" t="s">
        <v>505</v>
      </c>
      <c r="C135" s="223">
        <v>51318</v>
      </c>
      <c r="D135" s="224">
        <v>3</v>
      </c>
      <c r="E135" s="221">
        <v>672</v>
      </c>
      <c r="G135" s="221">
        <v>1</v>
      </c>
      <c r="H135" s="222">
        <v>0</v>
      </c>
      <c r="I135" s="221">
        <v>68</v>
      </c>
      <c r="J135" s="227">
        <v>468</v>
      </c>
      <c r="L135" s="227">
        <v>468</v>
      </c>
    </row>
    <row r="136" spans="1:27" ht="23.4" customHeight="1">
      <c r="A136" s="221">
        <v>65</v>
      </c>
      <c r="B136" s="222" t="s">
        <v>459</v>
      </c>
      <c r="C136" s="223">
        <v>610</v>
      </c>
      <c r="D136" s="224">
        <v>103</v>
      </c>
      <c r="E136" s="221">
        <v>10</v>
      </c>
      <c r="F136" s="222" t="s">
        <v>434</v>
      </c>
      <c r="G136" s="221">
        <v>7</v>
      </c>
      <c r="H136" s="222">
        <v>0</v>
      </c>
      <c r="I136" s="221">
        <v>79</v>
      </c>
      <c r="J136" s="227">
        <v>2879</v>
      </c>
      <c r="L136" s="227">
        <v>2879</v>
      </c>
      <c r="X136" s="223">
        <v>65</v>
      </c>
      <c r="Y136" s="233" t="s">
        <v>63</v>
      </c>
      <c r="Z136" s="228" t="s">
        <v>568</v>
      </c>
      <c r="AA136" s="228" t="s">
        <v>569</v>
      </c>
    </row>
    <row r="137" spans="1:27" ht="23.4" customHeight="1">
      <c r="B137" s="222" t="s">
        <v>66</v>
      </c>
      <c r="C137" s="223">
        <v>5173</v>
      </c>
      <c r="D137" s="224">
        <v>116</v>
      </c>
      <c r="E137" s="221">
        <v>73</v>
      </c>
      <c r="G137" s="221">
        <v>7</v>
      </c>
      <c r="H137" s="222">
        <v>3</v>
      </c>
      <c r="I137" s="221">
        <v>28</v>
      </c>
      <c r="J137" s="227">
        <v>3128</v>
      </c>
      <c r="L137" s="227">
        <v>3128</v>
      </c>
    </row>
    <row r="138" spans="1:27" ht="23.4" customHeight="1">
      <c r="B138" s="222" t="s">
        <v>66</v>
      </c>
      <c r="C138" s="223" t="s">
        <v>84</v>
      </c>
      <c r="D138" s="224">
        <v>115</v>
      </c>
      <c r="E138" s="221">
        <v>74</v>
      </c>
      <c r="G138" s="221">
        <v>3</v>
      </c>
      <c r="H138" s="222">
        <v>0</v>
      </c>
      <c r="I138" s="221">
        <v>0</v>
      </c>
      <c r="J138" s="227">
        <v>1200</v>
      </c>
      <c r="L138" s="227">
        <v>1200</v>
      </c>
    </row>
    <row r="139" spans="1:27" ht="23.4" customHeight="1">
      <c r="A139" s="221">
        <v>66</v>
      </c>
      <c r="B139" s="222" t="s">
        <v>66</v>
      </c>
      <c r="C139" s="223">
        <v>8068</v>
      </c>
      <c r="D139" s="224">
        <v>170</v>
      </c>
      <c r="E139" s="221">
        <v>68</v>
      </c>
      <c r="F139" s="222" t="s">
        <v>434</v>
      </c>
      <c r="G139" s="221">
        <v>16</v>
      </c>
      <c r="H139" s="222">
        <v>2</v>
      </c>
      <c r="I139" s="221">
        <v>0</v>
      </c>
      <c r="J139" s="227">
        <v>6600</v>
      </c>
      <c r="L139" s="227">
        <v>6600</v>
      </c>
      <c r="X139" s="223">
        <v>66</v>
      </c>
      <c r="Y139" s="233" t="s">
        <v>63</v>
      </c>
      <c r="Z139" s="228" t="s">
        <v>570</v>
      </c>
      <c r="AA139" s="228" t="s">
        <v>571</v>
      </c>
    </row>
    <row r="140" spans="1:27" ht="23.4" customHeight="1">
      <c r="B140" s="222" t="s">
        <v>66</v>
      </c>
      <c r="C140" s="223">
        <v>2470</v>
      </c>
      <c r="D140" s="224">
        <v>31</v>
      </c>
      <c r="E140" s="221">
        <v>70</v>
      </c>
      <c r="G140" s="221">
        <v>11</v>
      </c>
      <c r="H140" s="222">
        <v>1</v>
      </c>
      <c r="I140" s="221">
        <v>67</v>
      </c>
      <c r="J140" s="227">
        <v>4567</v>
      </c>
      <c r="L140" s="227">
        <v>4567</v>
      </c>
    </row>
    <row r="141" spans="1:27" ht="23.4" customHeight="1">
      <c r="B141" s="222" t="s">
        <v>66</v>
      </c>
      <c r="C141" s="223">
        <v>7928</v>
      </c>
      <c r="D141" s="224">
        <v>178</v>
      </c>
      <c r="E141" s="223">
        <v>28</v>
      </c>
      <c r="F141" s="223"/>
      <c r="G141" s="223">
        <v>6</v>
      </c>
      <c r="H141" s="223">
        <v>3</v>
      </c>
      <c r="I141" s="223">
        <v>81</v>
      </c>
      <c r="J141" s="236">
        <v>2781</v>
      </c>
      <c r="L141" s="227">
        <v>2781</v>
      </c>
    </row>
    <row r="142" spans="1:27" s="45" customFormat="1" ht="23.4" customHeight="1">
      <c r="A142" s="225">
        <v>67</v>
      </c>
      <c r="B142" s="226" t="s">
        <v>66</v>
      </c>
      <c r="C142" s="238"/>
      <c r="D142" s="238">
        <v>31</v>
      </c>
      <c r="E142" s="225"/>
      <c r="F142" s="226" t="s">
        <v>434</v>
      </c>
      <c r="G142" s="225">
        <v>29</v>
      </c>
      <c r="H142" s="226">
        <v>3</v>
      </c>
      <c r="I142" s="245" t="s">
        <v>574</v>
      </c>
      <c r="J142" s="241">
        <v>11908</v>
      </c>
      <c r="K142" s="230"/>
      <c r="L142" s="241">
        <v>11908</v>
      </c>
      <c r="M142" s="230"/>
      <c r="N142" s="246"/>
      <c r="O142" s="246"/>
      <c r="P142" s="246"/>
      <c r="Q142" s="247"/>
      <c r="R142" s="246"/>
      <c r="S142" s="246"/>
      <c r="T142" s="246"/>
      <c r="U142" s="246"/>
      <c r="V142" s="226"/>
      <c r="W142" s="232"/>
      <c r="X142" s="238">
        <v>67</v>
      </c>
      <c r="Y142" s="232" t="s">
        <v>70</v>
      </c>
      <c r="Z142" s="230" t="s">
        <v>572</v>
      </c>
      <c r="AA142" s="230" t="s">
        <v>573</v>
      </c>
    </row>
    <row r="143" spans="1:27" s="45" customFormat="1" ht="23.4" customHeight="1">
      <c r="A143" s="225"/>
      <c r="B143" s="226" t="s">
        <v>66</v>
      </c>
      <c r="C143" s="238"/>
      <c r="D143" s="238">
        <v>23</v>
      </c>
      <c r="E143" s="225"/>
      <c r="F143" s="226"/>
      <c r="G143" s="225">
        <v>26</v>
      </c>
      <c r="H143" s="226">
        <v>3</v>
      </c>
      <c r="I143" s="245" t="s">
        <v>78</v>
      </c>
      <c r="J143" s="241">
        <v>10703</v>
      </c>
      <c r="K143" s="230"/>
      <c r="L143" s="241">
        <v>10703</v>
      </c>
      <c r="M143" s="230"/>
      <c r="N143" s="230"/>
      <c r="O143" s="230"/>
      <c r="P143" s="230"/>
      <c r="Q143" s="248"/>
      <c r="R143" s="230"/>
      <c r="S143" s="230"/>
      <c r="T143" s="230"/>
      <c r="U143" s="230"/>
      <c r="V143" s="249"/>
      <c r="W143" s="232"/>
      <c r="X143" s="238"/>
      <c r="Y143" s="232"/>
      <c r="Z143" s="230"/>
      <c r="AA143" s="230"/>
    </row>
    <row r="144" spans="1:27" ht="23.4" customHeight="1">
      <c r="A144" s="221">
        <v>68</v>
      </c>
      <c r="B144" s="222" t="s">
        <v>459</v>
      </c>
      <c r="C144" s="223">
        <v>538</v>
      </c>
      <c r="D144" s="224">
        <v>70</v>
      </c>
      <c r="E144" s="221">
        <v>38</v>
      </c>
      <c r="F144" s="222" t="s">
        <v>434</v>
      </c>
      <c r="G144" s="221">
        <v>6</v>
      </c>
      <c r="H144" s="222">
        <v>1</v>
      </c>
      <c r="I144" s="221">
        <v>71</v>
      </c>
      <c r="J144" s="227">
        <v>2571</v>
      </c>
      <c r="L144" s="227">
        <v>2571</v>
      </c>
      <c r="N144" s="228"/>
      <c r="O144" s="228"/>
      <c r="P144" s="228"/>
      <c r="Q144" s="239"/>
      <c r="R144" s="228"/>
      <c r="S144" s="228"/>
      <c r="T144" s="228"/>
      <c r="U144" s="228"/>
      <c r="V144" s="240"/>
      <c r="X144" s="223">
        <v>68</v>
      </c>
      <c r="Y144" s="233" t="s">
        <v>70</v>
      </c>
      <c r="Z144" s="228" t="s">
        <v>575</v>
      </c>
      <c r="AA144" s="228" t="s">
        <v>576</v>
      </c>
    </row>
    <row r="145" spans="1:27" ht="23.4" customHeight="1">
      <c r="B145" s="222" t="s">
        <v>66</v>
      </c>
      <c r="C145" s="223">
        <v>4086</v>
      </c>
      <c r="D145" s="224">
        <v>38</v>
      </c>
      <c r="E145" s="221">
        <v>86</v>
      </c>
      <c r="G145" s="221">
        <v>13</v>
      </c>
      <c r="H145" s="222">
        <v>2</v>
      </c>
      <c r="I145" s="221">
        <v>69</v>
      </c>
      <c r="J145" s="227">
        <v>5469</v>
      </c>
      <c r="L145" s="227">
        <v>5469</v>
      </c>
      <c r="N145" s="228"/>
      <c r="O145" s="228"/>
      <c r="P145" s="228"/>
      <c r="Q145" s="239"/>
      <c r="R145" s="228"/>
      <c r="S145" s="228"/>
      <c r="T145" s="228"/>
      <c r="U145" s="228"/>
      <c r="V145" s="240"/>
    </row>
    <row r="146" spans="1:27" ht="23.4" customHeight="1">
      <c r="B146" s="222" t="s">
        <v>459</v>
      </c>
      <c r="C146" s="223">
        <v>537</v>
      </c>
      <c r="D146" s="224">
        <v>69</v>
      </c>
      <c r="E146" s="221">
        <v>69</v>
      </c>
      <c r="G146" s="221">
        <v>6</v>
      </c>
      <c r="H146" s="222">
        <v>1</v>
      </c>
      <c r="I146" s="221">
        <v>70</v>
      </c>
      <c r="J146" s="227">
        <v>2570</v>
      </c>
      <c r="L146" s="227">
        <v>2570</v>
      </c>
      <c r="N146" s="228"/>
      <c r="O146" s="228"/>
      <c r="P146" s="228"/>
      <c r="Q146" s="239"/>
      <c r="R146" s="228"/>
      <c r="S146" s="228"/>
      <c r="T146" s="228"/>
      <c r="U146" s="228"/>
      <c r="V146" s="240"/>
    </row>
    <row r="147" spans="1:27" ht="23.4" customHeight="1">
      <c r="A147" s="221">
        <v>69</v>
      </c>
      <c r="B147" s="222" t="s">
        <v>459</v>
      </c>
      <c r="C147" s="223">
        <v>429</v>
      </c>
      <c r="D147" s="224">
        <v>8</v>
      </c>
      <c r="E147" s="221">
        <v>29</v>
      </c>
      <c r="F147" s="222" t="s">
        <v>434</v>
      </c>
      <c r="G147" s="221">
        <v>41</v>
      </c>
      <c r="H147" s="222">
        <v>2</v>
      </c>
      <c r="I147" s="221">
        <v>40</v>
      </c>
      <c r="J147" s="227">
        <v>16640</v>
      </c>
      <c r="L147" s="227">
        <v>16640</v>
      </c>
      <c r="N147" s="228"/>
      <c r="O147" s="228"/>
      <c r="P147" s="228"/>
      <c r="Q147" s="239"/>
      <c r="R147" s="228"/>
      <c r="S147" s="228"/>
      <c r="T147" s="228"/>
      <c r="U147" s="228"/>
      <c r="V147" s="240"/>
      <c r="X147" s="223">
        <v>69</v>
      </c>
      <c r="Y147" s="233" t="s">
        <v>63</v>
      </c>
      <c r="Z147" s="228" t="s">
        <v>577</v>
      </c>
      <c r="AA147" s="228" t="s">
        <v>578</v>
      </c>
    </row>
    <row r="148" spans="1:27" ht="23.4" customHeight="1">
      <c r="B148" s="222" t="s">
        <v>459</v>
      </c>
      <c r="C148" s="223">
        <v>138</v>
      </c>
      <c r="D148" s="224">
        <v>9</v>
      </c>
      <c r="E148" s="221">
        <v>38</v>
      </c>
      <c r="G148" s="221">
        <v>32</v>
      </c>
      <c r="H148" s="222">
        <v>3</v>
      </c>
      <c r="I148" s="221">
        <v>50</v>
      </c>
      <c r="J148" s="227">
        <v>13150</v>
      </c>
      <c r="L148" s="227">
        <v>13150</v>
      </c>
      <c r="N148" s="228"/>
      <c r="O148" s="228"/>
      <c r="P148" s="228"/>
      <c r="Q148" s="239"/>
      <c r="R148" s="228"/>
      <c r="S148" s="228"/>
      <c r="T148" s="228"/>
      <c r="U148" s="228"/>
      <c r="V148" s="240"/>
    </row>
    <row r="149" spans="1:27" ht="23.4" customHeight="1">
      <c r="B149" s="222" t="s">
        <v>66</v>
      </c>
      <c r="C149" s="223">
        <v>1579</v>
      </c>
      <c r="D149" s="224">
        <v>28</v>
      </c>
      <c r="E149" s="221">
        <v>79</v>
      </c>
      <c r="G149" s="221">
        <v>10</v>
      </c>
      <c r="H149" s="222">
        <v>1</v>
      </c>
      <c r="I149" s="221">
        <v>76</v>
      </c>
      <c r="J149" s="227">
        <v>4176</v>
      </c>
      <c r="L149" s="227">
        <v>4176</v>
      </c>
      <c r="N149" s="228"/>
      <c r="O149" s="228"/>
      <c r="P149" s="228"/>
      <c r="Q149" s="239"/>
      <c r="R149" s="228"/>
      <c r="S149" s="228"/>
      <c r="T149" s="228"/>
      <c r="U149" s="228"/>
      <c r="V149" s="240"/>
    </row>
    <row r="150" spans="1:27" ht="23.4" customHeight="1">
      <c r="B150" s="222" t="s">
        <v>66</v>
      </c>
      <c r="C150" s="223">
        <v>8170</v>
      </c>
      <c r="D150" s="224">
        <v>114</v>
      </c>
      <c r="E150" s="221">
        <v>70</v>
      </c>
      <c r="G150" s="221">
        <v>12</v>
      </c>
      <c r="H150" s="222">
        <v>3</v>
      </c>
      <c r="I150" s="221">
        <v>26</v>
      </c>
      <c r="J150" s="227">
        <v>5126</v>
      </c>
      <c r="L150" s="227">
        <v>5126</v>
      </c>
      <c r="N150" s="228"/>
      <c r="O150" s="228"/>
      <c r="P150" s="228"/>
      <c r="Q150" s="239"/>
      <c r="R150" s="228"/>
      <c r="S150" s="228"/>
      <c r="T150" s="228"/>
      <c r="U150" s="228"/>
      <c r="V150" s="240"/>
    </row>
    <row r="151" spans="1:27" ht="23.4" customHeight="1">
      <c r="A151" s="221">
        <v>70</v>
      </c>
      <c r="B151" s="222" t="s">
        <v>66</v>
      </c>
      <c r="C151" s="223">
        <v>2607</v>
      </c>
      <c r="D151" s="224">
        <v>96</v>
      </c>
      <c r="E151" s="221">
        <v>7</v>
      </c>
      <c r="F151" s="222" t="s">
        <v>434</v>
      </c>
      <c r="G151" s="221">
        <v>10</v>
      </c>
      <c r="H151" s="222">
        <v>3</v>
      </c>
      <c r="I151" s="221">
        <v>53</v>
      </c>
      <c r="J151" s="227">
        <v>4353</v>
      </c>
      <c r="L151" s="227">
        <v>4353</v>
      </c>
      <c r="N151" s="228"/>
      <c r="O151" s="228"/>
      <c r="P151" s="228"/>
      <c r="Q151" s="239"/>
      <c r="R151" s="228"/>
      <c r="S151" s="228"/>
      <c r="T151" s="228"/>
      <c r="U151" s="228"/>
      <c r="V151" s="240"/>
      <c r="X151" s="223">
        <v>70</v>
      </c>
      <c r="Y151" s="233" t="s">
        <v>70</v>
      </c>
      <c r="Z151" s="228" t="s">
        <v>579</v>
      </c>
      <c r="AA151" s="228" t="s">
        <v>580</v>
      </c>
    </row>
    <row r="152" spans="1:27" ht="23.4" customHeight="1">
      <c r="B152" s="222" t="s">
        <v>66</v>
      </c>
      <c r="C152" s="223">
        <v>2594</v>
      </c>
      <c r="D152" s="224">
        <v>74</v>
      </c>
      <c r="E152" s="221">
        <v>94</v>
      </c>
      <c r="G152" s="221">
        <v>8</v>
      </c>
      <c r="H152" s="222">
        <v>3</v>
      </c>
      <c r="I152" s="221">
        <v>3</v>
      </c>
      <c r="J152" s="227">
        <v>3503</v>
      </c>
      <c r="L152" s="227">
        <v>3503</v>
      </c>
      <c r="N152" s="228"/>
      <c r="O152" s="228"/>
      <c r="P152" s="228"/>
      <c r="Q152" s="239"/>
      <c r="R152" s="228"/>
      <c r="S152" s="228"/>
      <c r="T152" s="228"/>
      <c r="U152" s="228"/>
      <c r="V152" s="240"/>
    </row>
    <row r="153" spans="1:27" ht="23.4" customHeight="1">
      <c r="A153" s="221">
        <v>71</v>
      </c>
      <c r="B153" s="222" t="s">
        <v>459</v>
      </c>
      <c r="C153" s="223">
        <v>452</v>
      </c>
      <c r="D153" s="224">
        <v>78</v>
      </c>
      <c r="E153" s="221">
        <v>2</v>
      </c>
      <c r="F153" s="222" t="s">
        <v>434</v>
      </c>
      <c r="G153" s="221">
        <v>24</v>
      </c>
      <c r="H153" s="222">
        <v>1</v>
      </c>
      <c r="I153" s="221">
        <v>44</v>
      </c>
      <c r="J153" s="227">
        <v>9744</v>
      </c>
      <c r="L153" s="227">
        <v>9744</v>
      </c>
      <c r="N153" s="228"/>
      <c r="O153" s="228"/>
      <c r="P153" s="228"/>
      <c r="Q153" s="239"/>
      <c r="R153" s="228"/>
      <c r="S153" s="228"/>
      <c r="T153" s="228"/>
      <c r="U153" s="228"/>
      <c r="V153" s="240"/>
      <c r="X153" s="223">
        <v>71</v>
      </c>
      <c r="Y153" s="233" t="s">
        <v>70</v>
      </c>
      <c r="Z153" s="228" t="s">
        <v>581</v>
      </c>
      <c r="AA153" s="228" t="s">
        <v>582</v>
      </c>
    </row>
    <row r="154" spans="1:27" ht="23.4" customHeight="1">
      <c r="B154" s="222" t="s">
        <v>505</v>
      </c>
      <c r="C154" s="223">
        <v>51034</v>
      </c>
      <c r="D154" s="224">
        <v>37</v>
      </c>
      <c r="E154" s="221">
        <v>410</v>
      </c>
      <c r="G154" s="221">
        <v>1</v>
      </c>
      <c r="H154" s="222">
        <v>0</v>
      </c>
      <c r="I154" s="237" t="s">
        <v>583</v>
      </c>
      <c r="J154" s="227">
        <v>406</v>
      </c>
      <c r="L154" s="227">
        <v>406</v>
      </c>
      <c r="N154" s="228"/>
      <c r="O154" s="228"/>
      <c r="P154" s="228"/>
      <c r="Q154" s="239"/>
      <c r="R154" s="228"/>
      <c r="S154" s="228"/>
      <c r="T154" s="228"/>
      <c r="U154" s="228"/>
      <c r="V154" s="240"/>
    </row>
    <row r="155" spans="1:27" ht="33" customHeight="1">
      <c r="A155" s="221">
        <v>72</v>
      </c>
      <c r="B155" s="222" t="s">
        <v>459</v>
      </c>
      <c r="C155" s="223">
        <v>451</v>
      </c>
      <c r="D155" s="224">
        <v>75</v>
      </c>
      <c r="E155" s="221">
        <v>1</v>
      </c>
      <c r="F155" s="222" t="s">
        <v>434</v>
      </c>
      <c r="G155" s="221">
        <v>6</v>
      </c>
      <c r="H155" s="222">
        <v>1</v>
      </c>
      <c r="I155" s="221">
        <v>25</v>
      </c>
      <c r="J155" s="227">
        <v>2525</v>
      </c>
      <c r="L155" s="227">
        <v>2525</v>
      </c>
      <c r="N155" s="228"/>
      <c r="O155" s="228"/>
      <c r="P155" s="228"/>
      <c r="Q155" s="239"/>
      <c r="R155" s="228"/>
      <c r="S155" s="228"/>
      <c r="T155" s="228"/>
      <c r="U155" s="228"/>
      <c r="V155" s="240"/>
      <c r="X155" s="223">
        <v>72</v>
      </c>
      <c r="Y155" s="233" t="s">
        <v>70</v>
      </c>
      <c r="Z155" s="228" t="s">
        <v>584</v>
      </c>
      <c r="AA155" s="228" t="s">
        <v>468</v>
      </c>
    </row>
    <row r="156" spans="1:27" ht="33" customHeight="1">
      <c r="A156" s="221">
        <v>73</v>
      </c>
      <c r="B156" s="222" t="s">
        <v>433</v>
      </c>
      <c r="C156" s="223">
        <v>7604</v>
      </c>
      <c r="D156" s="224">
        <v>145</v>
      </c>
      <c r="E156" s="221">
        <v>4</v>
      </c>
      <c r="F156" s="222" t="s">
        <v>434</v>
      </c>
      <c r="G156" s="221">
        <v>5</v>
      </c>
      <c r="H156" s="222">
        <v>0</v>
      </c>
      <c r="I156" s="221">
        <v>77</v>
      </c>
      <c r="J156" s="227">
        <v>2077</v>
      </c>
      <c r="L156" s="227">
        <v>2077</v>
      </c>
      <c r="N156" s="228"/>
      <c r="O156" s="228"/>
      <c r="P156" s="228"/>
      <c r="Q156" s="239"/>
      <c r="R156" s="228"/>
      <c r="S156" s="228"/>
      <c r="T156" s="228"/>
      <c r="U156" s="228"/>
      <c r="V156" s="240"/>
      <c r="X156" s="223">
        <v>73</v>
      </c>
      <c r="Y156" s="233" t="s">
        <v>86</v>
      </c>
      <c r="Z156" s="228" t="s">
        <v>585</v>
      </c>
      <c r="AA156" s="228" t="s">
        <v>586</v>
      </c>
    </row>
    <row r="157" spans="1:27" ht="33" customHeight="1">
      <c r="A157" s="221">
        <v>74</v>
      </c>
      <c r="B157" s="222" t="s">
        <v>505</v>
      </c>
      <c r="C157" s="223">
        <v>51048</v>
      </c>
      <c r="D157" s="224">
        <v>6</v>
      </c>
      <c r="E157" s="221">
        <v>424</v>
      </c>
      <c r="F157" s="222" t="s">
        <v>434</v>
      </c>
      <c r="G157" s="221">
        <v>3</v>
      </c>
      <c r="H157" s="222">
        <v>1</v>
      </c>
      <c r="I157" s="221">
        <v>78.900000000000006</v>
      </c>
      <c r="J157" s="227">
        <v>1379</v>
      </c>
      <c r="L157" s="227">
        <v>1379</v>
      </c>
      <c r="N157" s="228"/>
      <c r="O157" s="228"/>
      <c r="P157" s="228"/>
      <c r="Q157" s="239"/>
      <c r="R157" s="228"/>
      <c r="S157" s="228"/>
      <c r="T157" s="228"/>
      <c r="U157" s="228"/>
      <c r="V157" s="240"/>
      <c r="X157" s="223">
        <v>74</v>
      </c>
      <c r="Y157" s="233" t="s">
        <v>70</v>
      </c>
      <c r="Z157" s="228" t="s">
        <v>587</v>
      </c>
      <c r="AA157" s="228" t="s">
        <v>588</v>
      </c>
    </row>
    <row r="158" spans="1:27" ht="33" customHeight="1">
      <c r="B158" s="222" t="s">
        <v>505</v>
      </c>
      <c r="C158" s="223">
        <v>51049</v>
      </c>
      <c r="D158" s="224">
        <v>5</v>
      </c>
      <c r="E158" s="221">
        <v>425</v>
      </c>
      <c r="G158" s="221">
        <v>2</v>
      </c>
      <c r="H158" s="222">
        <v>3</v>
      </c>
      <c r="I158" s="221">
        <v>24.3</v>
      </c>
      <c r="J158" s="227">
        <v>1130</v>
      </c>
      <c r="L158" s="227">
        <v>1130</v>
      </c>
      <c r="N158" s="228"/>
      <c r="O158" s="228"/>
      <c r="P158" s="228"/>
      <c r="Q158" s="239"/>
      <c r="R158" s="228"/>
      <c r="S158" s="228"/>
      <c r="T158" s="228"/>
      <c r="U158" s="228"/>
      <c r="V158" s="240"/>
    </row>
    <row r="159" spans="1:27" ht="33" customHeight="1">
      <c r="B159" s="222" t="s">
        <v>505</v>
      </c>
      <c r="C159" s="223">
        <v>51050</v>
      </c>
      <c r="D159" s="224">
        <v>4</v>
      </c>
      <c r="E159" s="221">
        <v>426</v>
      </c>
      <c r="G159" s="221">
        <v>3</v>
      </c>
      <c r="H159" s="222">
        <v>1</v>
      </c>
      <c r="I159" s="221">
        <v>29.6</v>
      </c>
      <c r="J159" s="227">
        <v>1330</v>
      </c>
      <c r="L159" s="227">
        <v>1330</v>
      </c>
      <c r="N159" s="228"/>
      <c r="O159" s="228"/>
      <c r="P159" s="228"/>
      <c r="Q159" s="239"/>
      <c r="R159" s="228"/>
      <c r="S159" s="228"/>
      <c r="T159" s="228"/>
      <c r="U159" s="228"/>
      <c r="V159" s="240"/>
    </row>
    <row r="160" spans="1:27" ht="23.4" customHeight="1">
      <c r="A160" s="221">
        <v>75</v>
      </c>
      <c r="B160" s="222" t="s">
        <v>505</v>
      </c>
      <c r="C160" s="223">
        <v>51051</v>
      </c>
      <c r="D160" s="224">
        <v>3</v>
      </c>
      <c r="E160" s="221">
        <v>427</v>
      </c>
      <c r="F160" s="222" t="s">
        <v>434</v>
      </c>
      <c r="G160" s="221">
        <v>2</v>
      </c>
      <c r="H160" s="222">
        <v>3</v>
      </c>
      <c r="I160" s="221">
        <v>12</v>
      </c>
      <c r="J160" s="227">
        <v>1112</v>
      </c>
      <c r="L160" s="227">
        <v>1112</v>
      </c>
      <c r="N160" s="228"/>
      <c r="O160" s="228"/>
      <c r="P160" s="228"/>
      <c r="Q160" s="239"/>
      <c r="R160" s="228"/>
      <c r="S160" s="228"/>
      <c r="T160" s="228"/>
      <c r="U160" s="228"/>
      <c r="V160" s="240"/>
      <c r="X160" s="223">
        <v>75</v>
      </c>
      <c r="Y160" s="233" t="s">
        <v>70</v>
      </c>
      <c r="Z160" s="228" t="s">
        <v>589</v>
      </c>
      <c r="AA160" s="228" t="s">
        <v>588</v>
      </c>
    </row>
    <row r="161" spans="1:27" ht="23.4" customHeight="1">
      <c r="B161" s="222" t="s">
        <v>505</v>
      </c>
      <c r="C161" s="223">
        <v>51052</v>
      </c>
      <c r="D161" s="224">
        <v>2</v>
      </c>
      <c r="E161" s="221">
        <v>428</v>
      </c>
      <c r="G161" s="221">
        <v>2</v>
      </c>
      <c r="H161" s="222">
        <v>3</v>
      </c>
      <c r="I161" s="221">
        <v>21</v>
      </c>
      <c r="J161" s="227">
        <v>1121</v>
      </c>
      <c r="L161" s="227">
        <v>1121</v>
      </c>
      <c r="N161" s="228"/>
      <c r="O161" s="228"/>
      <c r="P161" s="228"/>
      <c r="Q161" s="239"/>
      <c r="R161" s="228"/>
      <c r="S161" s="228"/>
      <c r="T161" s="228"/>
      <c r="U161" s="228"/>
      <c r="V161" s="240"/>
    </row>
    <row r="162" spans="1:27" ht="23.4" customHeight="1">
      <c r="B162" s="222" t="s">
        <v>505</v>
      </c>
      <c r="C162" s="223">
        <v>51053</v>
      </c>
      <c r="D162" s="224">
        <v>1</v>
      </c>
      <c r="E162" s="221">
        <v>429</v>
      </c>
      <c r="G162" s="221">
        <v>3</v>
      </c>
      <c r="H162" s="222">
        <v>0</v>
      </c>
      <c r="I162" s="221">
        <v>28</v>
      </c>
      <c r="J162" s="227">
        <v>1228</v>
      </c>
      <c r="L162" s="227">
        <v>1228</v>
      </c>
      <c r="N162" s="228"/>
      <c r="O162" s="228"/>
      <c r="P162" s="228"/>
      <c r="Q162" s="239"/>
      <c r="R162" s="228"/>
      <c r="S162" s="228"/>
      <c r="T162" s="228"/>
      <c r="U162" s="228"/>
      <c r="V162" s="240"/>
    </row>
    <row r="163" spans="1:27" ht="23.4" customHeight="1">
      <c r="B163" s="222" t="s">
        <v>433</v>
      </c>
      <c r="C163" s="223" t="s">
        <v>84</v>
      </c>
      <c r="D163" s="224">
        <v>159</v>
      </c>
      <c r="E163" s="221" t="s">
        <v>84</v>
      </c>
      <c r="G163" s="221">
        <v>12</v>
      </c>
      <c r="H163" s="222">
        <v>2</v>
      </c>
      <c r="I163" s="221">
        <v>40</v>
      </c>
      <c r="J163" s="227">
        <v>5040</v>
      </c>
      <c r="L163" s="227">
        <v>5040</v>
      </c>
      <c r="N163" s="228"/>
      <c r="O163" s="228"/>
      <c r="P163" s="228"/>
      <c r="Q163" s="239"/>
      <c r="R163" s="228"/>
      <c r="S163" s="228"/>
      <c r="T163" s="228"/>
      <c r="U163" s="228"/>
      <c r="V163" s="240"/>
    </row>
    <row r="164" spans="1:27" ht="23.4" customHeight="1">
      <c r="A164" s="221">
        <v>76</v>
      </c>
      <c r="B164" s="222" t="s">
        <v>459</v>
      </c>
      <c r="C164" s="223">
        <v>142</v>
      </c>
      <c r="D164" s="224">
        <v>8</v>
      </c>
      <c r="E164" s="221">
        <v>42</v>
      </c>
      <c r="F164" s="222" t="s">
        <v>434</v>
      </c>
      <c r="G164" s="221">
        <v>22</v>
      </c>
      <c r="H164" s="222">
        <v>2</v>
      </c>
      <c r="I164" s="221">
        <v>20</v>
      </c>
      <c r="J164" s="227">
        <v>9020</v>
      </c>
      <c r="L164" s="227">
        <v>9020</v>
      </c>
      <c r="N164" s="228"/>
      <c r="O164" s="228"/>
      <c r="P164" s="228"/>
      <c r="Q164" s="239"/>
      <c r="R164" s="228"/>
      <c r="S164" s="228"/>
      <c r="T164" s="228"/>
      <c r="U164" s="228"/>
      <c r="V164" s="240"/>
      <c r="X164" s="223">
        <v>76</v>
      </c>
      <c r="Y164" s="233" t="s">
        <v>70</v>
      </c>
      <c r="Z164" s="228" t="s">
        <v>590</v>
      </c>
      <c r="AA164" s="228" t="s">
        <v>591</v>
      </c>
    </row>
    <row r="165" spans="1:27" ht="23.4" customHeight="1">
      <c r="B165" s="222" t="s">
        <v>433</v>
      </c>
      <c r="C165" s="223">
        <v>2841</v>
      </c>
      <c r="D165" s="224">
        <v>126</v>
      </c>
      <c r="E165" s="221">
        <v>41</v>
      </c>
      <c r="G165" s="221">
        <v>10</v>
      </c>
      <c r="H165" s="222">
        <v>1</v>
      </c>
      <c r="I165" s="221">
        <v>24</v>
      </c>
      <c r="J165" s="227">
        <v>4124</v>
      </c>
      <c r="L165" s="227">
        <v>4124</v>
      </c>
      <c r="N165" s="228"/>
      <c r="O165" s="228"/>
      <c r="P165" s="228"/>
      <c r="Q165" s="239"/>
      <c r="R165" s="228"/>
      <c r="S165" s="228"/>
      <c r="T165" s="228"/>
      <c r="U165" s="228"/>
      <c r="V165" s="240"/>
    </row>
    <row r="166" spans="1:27" ht="23.4" customHeight="1">
      <c r="A166" s="221">
        <v>77</v>
      </c>
      <c r="B166" s="222" t="s">
        <v>459</v>
      </c>
      <c r="C166" s="223">
        <v>838</v>
      </c>
      <c r="D166" s="224">
        <v>131</v>
      </c>
      <c r="E166" s="221">
        <v>38</v>
      </c>
      <c r="F166" s="222" t="s">
        <v>434</v>
      </c>
      <c r="G166" s="221">
        <v>19</v>
      </c>
      <c r="H166" s="222">
        <v>0</v>
      </c>
      <c r="I166" s="221">
        <v>70</v>
      </c>
      <c r="J166" s="227">
        <v>7670</v>
      </c>
      <c r="L166" s="227">
        <v>7670</v>
      </c>
      <c r="N166" s="228"/>
      <c r="O166" s="228"/>
      <c r="P166" s="228"/>
      <c r="Q166" s="239"/>
      <c r="R166" s="228"/>
      <c r="S166" s="228"/>
      <c r="T166" s="228"/>
      <c r="U166" s="228"/>
      <c r="V166" s="240"/>
      <c r="X166" s="223">
        <v>77</v>
      </c>
      <c r="Y166" s="233" t="s">
        <v>63</v>
      </c>
      <c r="Z166" s="228" t="s">
        <v>592</v>
      </c>
      <c r="AA166" s="228" t="s">
        <v>593</v>
      </c>
    </row>
    <row r="167" spans="1:27" ht="23.4" customHeight="1">
      <c r="B167" s="222" t="s">
        <v>459</v>
      </c>
      <c r="C167" s="223">
        <v>558</v>
      </c>
      <c r="D167" s="224">
        <v>86</v>
      </c>
      <c r="E167" s="221">
        <v>8</v>
      </c>
      <c r="G167" s="221">
        <v>11</v>
      </c>
      <c r="H167" s="222">
        <v>1</v>
      </c>
      <c r="I167" s="221">
        <v>57</v>
      </c>
      <c r="J167" s="227">
        <v>4557</v>
      </c>
      <c r="L167" s="227">
        <v>4557</v>
      </c>
      <c r="N167" s="228"/>
      <c r="O167" s="228"/>
      <c r="P167" s="228"/>
      <c r="Q167" s="239"/>
      <c r="R167" s="228"/>
      <c r="S167" s="228"/>
      <c r="T167" s="228"/>
      <c r="U167" s="228"/>
      <c r="V167" s="240"/>
    </row>
    <row r="168" spans="1:27" ht="23.4" customHeight="1">
      <c r="B168" s="222" t="s">
        <v>505</v>
      </c>
      <c r="C168" s="223">
        <v>50854</v>
      </c>
      <c r="D168" s="224">
        <v>48</v>
      </c>
      <c r="E168" s="221">
        <v>399</v>
      </c>
      <c r="G168" s="221">
        <v>2</v>
      </c>
      <c r="H168" s="222">
        <v>0</v>
      </c>
      <c r="I168" s="221">
        <v>84.4</v>
      </c>
      <c r="J168" s="227">
        <v>884</v>
      </c>
      <c r="L168" s="227">
        <v>884</v>
      </c>
      <c r="N168" s="228"/>
      <c r="O168" s="228"/>
      <c r="P168" s="228"/>
      <c r="Q168" s="239"/>
      <c r="R168" s="228"/>
      <c r="S168" s="228"/>
      <c r="T168" s="228"/>
      <c r="U168" s="228"/>
      <c r="V168" s="240"/>
    </row>
    <row r="169" spans="1:27" ht="23.4" customHeight="1">
      <c r="A169" s="225">
        <v>78</v>
      </c>
      <c r="B169" s="222" t="s">
        <v>433</v>
      </c>
      <c r="C169" s="238">
        <v>5527</v>
      </c>
      <c r="D169" s="224">
        <v>32</v>
      </c>
      <c r="E169" s="221">
        <v>27</v>
      </c>
      <c r="F169" s="222" t="s">
        <v>434</v>
      </c>
      <c r="G169" s="221">
        <v>6</v>
      </c>
      <c r="H169" s="222">
        <v>1</v>
      </c>
      <c r="I169" s="221">
        <v>44</v>
      </c>
      <c r="J169" s="227">
        <v>2544</v>
      </c>
      <c r="L169" s="227">
        <v>2544</v>
      </c>
      <c r="N169" s="228"/>
      <c r="O169" s="228"/>
      <c r="P169" s="228"/>
      <c r="Q169" s="239"/>
      <c r="R169" s="228"/>
      <c r="S169" s="228"/>
      <c r="T169" s="228"/>
      <c r="U169" s="228"/>
      <c r="V169" s="240"/>
      <c r="X169" s="238">
        <v>78</v>
      </c>
      <c r="Y169" s="233" t="s">
        <v>86</v>
      </c>
      <c r="Z169" s="228" t="s">
        <v>594</v>
      </c>
      <c r="AA169" s="228" t="s">
        <v>595</v>
      </c>
    </row>
    <row r="170" spans="1:27" ht="23.4" customHeight="1">
      <c r="A170" s="225"/>
      <c r="B170" s="222" t="s">
        <v>433</v>
      </c>
      <c r="C170" s="238">
        <v>5530</v>
      </c>
      <c r="D170" s="224">
        <v>66</v>
      </c>
      <c r="E170" s="221">
        <v>30</v>
      </c>
      <c r="G170" s="221">
        <v>4</v>
      </c>
      <c r="H170" s="222">
        <v>0</v>
      </c>
      <c r="I170" s="221">
        <v>0</v>
      </c>
      <c r="J170" s="227">
        <v>1600</v>
      </c>
      <c r="L170" s="227">
        <v>1600</v>
      </c>
      <c r="N170" s="228"/>
      <c r="O170" s="228"/>
      <c r="P170" s="228"/>
      <c r="Q170" s="239"/>
      <c r="R170" s="228"/>
      <c r="S170" s="228"/>
      <c r="T170" s="228"/>
      <c r="U170" s="228"/>
      <c r="V170" s="240"/>
      <c r="X170" s="238"/>
    </row>
    <row r="171" spans="1:27" ht="23.4" customHeight="1">
      <c r="A171" s="221">
        <v>79</v>
      </c>
      <c r="B171" s="222" t="s">
        <v>459</v>
      </c>
      <c r="C171" s="223">
        <v>553</v>
      </c>
      <c r="D171" s="224">
        <v>101</v>
      </c>
      <c r="E171" s="221">
        <v>43</v>
      </c>
      <c r="F171" s="222" t="s">
        <v>434</v>
      </c>
      <c r="G171" s="221">
        <v>3</v>
      </c>
      <c r="H171" s="222">
        <v>3</v>
      </c>
      <c r="I171" s="221">
        <v>52</v>
      </c>
      <c r="J171" s="227">
        <v>1552</v>
      </c>
      <c r="L171" s="227">
        <v>1552</v>
      </c>
      <c r="N171" s="228"/>
      <c r="O171" s="228"/>
      <c r="P171" s="228"/>
      <c r="Q171" s="239"/>
      <c r="R171" s="228"/>
      <c r="S171" s="228"/>
      <c r="T171" s="228"/>
      <c r="U171" s="228"/>
      <c r="V171" s="240"/>
      <c r="X171" s="223">
        <v>79</v>
      </c>
      <c r="Y171" s="233" t="s">
        <v>70</v>
      </c>
      <c r="Z171" s="228" t="s">
        <v>596</v>
      </c>
      <c r="AA171" s="228" t="s">
        <v>597</v>
      </c>
    </row>
    <row r="172" spans="1:27" ht="27.6" customHeight="1">
      <c r="B172" s="222" t="s">
        <v>433</v>
      </c>
      <c r="C172" s="223">
        <v>2857</v>
      </c>
      <c r="D172" s="224">
        <v>114</v>
      </c>
      <c r="E172" s="221">
        <v>114</v>
      </c>
      <c r="G172" s="221">
        <v>10</v>
      </c>
      <c r="H172" s="222">
        <v>0</v>
      </c>
      <c r="I172" s="221">
        <v>41</v>
      </c>
      <c r="J172" s="227">
        <v>4041</v>
      </c>
      <c r="L172" s="227">
        <v>4041</v>
      </c>
      <c r="N172" s="228"/>
      <c r="O172" s="228"/>
      <c r="P172" s="228"/>
      <c r="Q172" s="239"/>
      <c r="R172" s="228"/>
      <c r="S172" s="228"/>
      <c r="T172" s="228"/>
      <c r="U172" s="228"/>
      <c r="V172" s="240"/>
    </row>
    <row r="173" spans="1:27" ht="27.6" customHeight="1">
      <c r="B173" s="222" t="s">
        <v>505</v>
      </c>
      <c r="C173" s="223">
        <v>51262</v>
      </c>
      <c r="D173" s="224">
        <v>3</v>
      </c>
      <c r="E173" s="221">
        <v>616</v>
      </c>
      <c r="G173" s="221">
        <v>12</v>
      </c>
      <c r="H173" s="222">
        <v>0</v>
      </c>
      <c r="I173" s="221">
        <v>16</v>
      </c>
      <c r="J173" s="227">
        <v>4869</v>
      </c>
      <c r="L173" s="227">
        <v>4869</v>
      </c>
      <c r="N173" s="228"/>
      <c r="O173" s="228"/>
      <c r="P173" s="228"/>
      <c r="Q173" s="239"/>
      <c r="R173" s="228"/>
      <c r="S173" s="228"/>
      <c r="T173" s="228"/>
      <c r="U173" s="228"/>
      <c r="V173" s="240"/>
    </row>
    <row r="174" spans="1:27" ht="27.6" customHeight="1">
      <c r="B174" s="222" t="s">
        <v>433</v>
      </c>
      <c r="C174" s="223">
        <v>7600</v>
      </c>
      <c r="D174" s="224">
        <v>1</v>
      </c>
      <c r="E174" s="221">
        <v>100</v>
      </c>
      <c r="G174" s="221">
        <v>3</v>
      </c>
      <c r="H174" s="222">
        <v>0</v>
      </c>
      <c r="I174" s="221">
        <v>69</v>
      </c>
      <c r="J174" s="227">
        <v>1269</v>
      </c>
      <c r="L174" s="227">
        <v>1269</v>
      </c>
      <c r="N174" s="228"/>
      <c r="O174" s="228"/>
      <c r="P174" s="228"/>
      <c r="Q174" s="239"/>
      <c r="R174" s="228"/>
      <c r="S174" s="228"/>
      <c r="T174" s="228"/>
      <c r="U174" s="228"/>
      <c r="V174" s="240"/>
    </row>
    <row r="175" spans="1:27" ht="27.6" customHeight="1">
      <c r="A175" s="221">
        <v>80</v>
      </c>
      <c r="B175" s="222" t="s">
        <v>433</v>
      </c>
      <c r="C175" s="223">
        <v>5881</v>
      </c>
      <c r="D175" s="224">
        <v>128</v>
      </c>
      <c r="E175" s="221">
        <v>81</v>
      </c>
      <c r="F175" s="222" t="s">
        <v>434</v>
      </c>
      <c r="G175" s="221">
        <v>8</v>
      </c>
      <c r="H175" s="222">
        <v>3</v>
      </c>
      <c r="I175" s="221">
        <v>41</v>
      </c>
      <c r="J175" s="227">
        <v>3541</v>
      </c>
      <c r="L175" s="227">
        <v>3541</v>
      </c>
      <c r="N175" s="228"/>
      <c r="O175" s="228"/>
      <c r="P175" s="228"/>
      <c r="Q175" s="239"/>
      <c r="R175" s="228"/>
      <c r="S175" s="228"/>
      <c r="T175" s="228"/>
      <c r="U175" s="228"/>
      <c r="V175" s="240"/>
      <c r="X175" s="223">
        <v>80</v>
      </c>
      <c r="Y175" s="233" t="s">
        <v>70</v>
      </c>
      <c r="Z175" s="228" t="s">
        <v>598</v>
      </c>
      <c r="AA175" s="228" t="s">
        <v>599</v>
      </c>
    </row>
    <row r="176" spans="1:27" ht="23.4" customHeight="1">
      <c r="A176" s="221">
        <v>81</v>
      </c>
      <c r="B176" s="222" t="s">
        <v>433</v>
      </c>
      <c r="C176" s="223">
        <v>2546</v>
      </c>
      <c r="D176" s="224">
        <v>129</v>
      </c>
      <c r="E176" s="221">
        <v>45</v>
      </c>
      <c r="F176" s="222" t="s">
        <v>434</v>
      </c>
      <c r="G176" s="221">
        <v>11</v>
      </c>
      <c r="H176" s="222">
        <v>2</v>
      </c>
      <c r="I176" s="237" t="s">
        <v>78</v>
      </c>
      <c r="J176" s="227">
        <v>4606</v>
      </c>
      <c r="L176" s="227">
        <v>4606</v>
      </c>
      <c r="N176" s="228"/>
      <c r="O176" s="228"/>
      <c r="P176" s="228"/>
      <c r="Q176" s="239"/>
      <c r="R176" s="228"/>
      <c r="S176" s="228"/>
      <c r="T176" s="228"/>
      <c r="U176" s="228"/>
      <c r="V176" s="240"/>
      <c r="X176" s="223">
        <v>81</v>
      </c>
      <c r="Y176" s="233" t="s">
        <v>70</v>
      </c>
      <c r="Z176" s="228" t="s">
        <v>600</v>
      </c>
      <c r="AA176" s="228" t="s">
        <v>601</v>
      </c>
    </row>
    <row r="177" spans="1:27" ht="23.4" customHeight="1">
      <c r="B177" s="222" t="s">
        <v>433</v>
      </c>
      <c r="C177" s="223">
        <v>5626</v>
      </c>
      <c r="D177" s="224">
        <v>166</v>
      </c>
      <c r="E177" s="221">
        <v>26</v>
      </c>
      <c r="G177" s="221">
        <v>8</v>
      </c>
      <c r="H177" s="222">
        <v>3</v>
      </c>
      <c r="I177" s="221">
        <v>85</v>
      </c>
      <c r="J177" s="227">
        <v>3585</v>
      </c>
      <c r="L177" s="227">
        <v>3585</v>
      </c>
      <c r="N177" s="228"/>
      <c r="O177" s="228"/>
      <c r="P177" s="228"/>
      <c r="Q177" s="239"/>
      <c r="R177" s="228"/>
      <c r="S177" s="228"/>
      <c r="T177" s="228"/>
      <c r="U177" s="228"/>
      <c r="V177" s="240"/>
    </row>
    <row r="178" spans="1:27" ht="23.4" customHeight="1">
      <c r="A178" s="221">
        <v>82</v>
      </c>
      <c r="B178" s="222" t="s">
        <v>433</v>
      </c>
      <c r="C178" s="223">
        <v>2990</v>
      </c>
      <c r="D178" s="224">
        <v>120</v>
      </c>
      <c r="E178" s="221">
        <v>90</v>
      </c>
      <c r="F178" s="222" t="s">
        <v>434</v>
      </c>
      <c r="G178" s="221">
        <v>15</v>
      </c>
      <c r="H178" s="222">
        <v>0</v>
      </c>
      <c r="I178" s="221">
        <v>0</v>
      </c>
      <c r="J178" s="227">
        <v>6000</v>
      </c>
      <c r="L178" s="227">
        <v>6000</v>
      </c>
      <c r="N178" s="228"/>
      <c r="O178" s="228"/>
      <c r="P178" s="228"/>
      <c r="Q178" s="239"/>
      <c r="R178" s="228"/>
      <c r="S178" s="228"/>
      <c r="T178" s="228"/>
      <c r="U178" s="228"/>
      <c r="V178" s="240"/>
      <c r="X178" s="223">
        <v>82</v>
      </c>
      <c r="Y178" s="233" t="s">
        <v>70</v>
      </c>
      <c r="Z178" s="228" t="s">
        <v>602</v>
      </c>
      <c r="AA178" s="228" t="s">
        <v>603</v>
      </c>
    </row>
    <row r="179" spans="1:27" ht="23.4" customHeight="1">
      <c r="B179" s="234" t="s">
        <v>433</v>
      </c>
      <c r="C179" s="223">
        <v>8153</v>
      </c>
      <c r="D179" s="224">
        <v>121</v>
      </c>
      <c r="E179" s="221">
        <v>53</v>
      </c>
      <c r="G179" s="221">
        <v>7</v>
      </c>
      <c r="H179" s="222">
        <v>3</v>
      </c>
      <c r="I179" s="221">
        <v>85</v>
      </c>
      <c r="J179" s="227">
        <v>3185</v>
      </c>
      <c r="L179" s="227">
        <v>3185</v>
      </c>
      <c r="N179" s="228"/>
      <c r="O179" s="228"/>
      <c r="P179" s="228"/>
      <c r="Q179" s="239"/>
      <c r="R179" s="228"/>
      <c r="S179" s="228"/>
      <c r="T179" s="228"/>
      <c r="U179" s="228"/>
      <c r="V179" s="240"/>
    </row>
    <row r="180" spans="1:27" ht="23.4" customHeight="1">
      <c r="B180" s="222" t="s">
        <v>459</v>
      </c>
      <c r="C180" s="223">
        <v>213</v>
      </c>
      <c r="D180" s="224">
        <v>30</v>
      </c>
      <c r="E180" s="221">
        <v>13</v>
      </c>
      <c r="G180" s="221">
        <v>12</v>
      </c>
      <c r="H180" s="222">
        <v>2</v>
      </c>
      <c r="I180" s="221">
        <v>0</v>
      </c>
      <c r="J180" s="227">
        <v>5000</v>
      </c>
      <c r="L180" s="227">
        <v>5000</v>
      </c>
      <c r="N180" s="228"/>
      <c r="O180" s="228"/>
      <c r="P180" s="228"/>
      <c r="Q180" s="239"/>
      <c r="R180" s="228"/>
      <c r="S180" s="228"/>
      <c r="T180" s="228"/>
      <c r="U180" s="228"/>
      <c r="V180" s="240"/>
    </row>
    <row r="181" spans="1:27" ht="23.4" customHeight="1">
      <c r="A181" s="221">
        <v>83</v>
      </c>
      <c r="B181" s="250" t="s">
        <v>433</v>
      </c>
      <c r="C181" s="251" t="s">
        <v>84</v>
      </c>
      <c r="D181" s="251">
        <v>12</v>
      </c>
      <c r="E181" s="252" t="s">
        <v>84</v>
      </c>
      <c r="F181" s="222" t="s">
        <v>434</v>
      </c>
      <c r="G181" s="252">
        <v>31</v>
      </c>
      <c r="H181" s="250">
        <v>3</v>
      </c>
      <c r="I181" s="253" t="s">
        <v>231</v>
      </c>
      <c r="J181" s="254">
        <v>12704</v>
      </c>
      <c r="L181" s="254">
        <v>12704</v>
      </c>
      <c r="N181" s="228"/>
      <c r="O181" s="228"/>
      <c r="P181" s="228"/>
      <c r="Q181" s="239"/>
      <c r="R181" s="228"/>
      <c r="S181" s="228"/>
      <c r="T181" s="228"/>
      <c r="U181" s="228"/>
      <c r="V181" s="240"/>
      <c r="X181" s="223">
        <v>83</v>
      </c>
      <c r="Y181" s="233" t="s">
        <v>70</v>
      </c>
      <c r="Z181" s="228" t="s">
        <v>604</v>
      </c>
      <c r="AA181" s="228" t="s">
        <v>605</v>
      </c>
    </row>
    <row r="182" spans="1:27" ht="23.4" customHeight="1">
      <c r="A182" s="221">
        <v>84</v>
      </c>
      <c r="B182" s="222" t="s">
        <v>433</v>
      </c>
      <c r="C182" s="223">
        <v>5595</v>
      </c>
      <c r="D182" s="224">
        <v>106</v>
      </c>
      <c r="E182" s="221">
        <v>95</v>
      </c>
      <c r="F182" s="222" t="s">
        <v>434</v>
      </c>
      <c r="G182" s="221">
        <v>10</v>
      </c>
      <c r="H182" s="222">
        <v>1</v>
      </c>
      <c r="I182" s="221">
        <v>85</v>
      </c>
      <c r="J182" s="227">
        <v>4185</v>
      </c>
      <c r="L182" s="227">
        <v>4185</v>
      </c>
      <c r="N182" s="228"/>
      <c r="O182" s="228"/>
      <c r="P182" s="228"/>
      <c r="Q182" s="239"/>
      <c r="R182" s="228"/>
      <c r="S182" s="228"/>
      <c r="T182" s="228"/>
      <c r="U182" s="228"/>
      <c r="V182" s="240"/>
      <c r="X182" s="223">
        <v>84</v>
      </c>
      <c r="Y182" s="233" t="s">
        <v>70</v>
      </c>
      <c r="Z182" s="228" t="s">
        <v>606</v>
      </c>
      <c r="AA182" s="228" t="s">
        <v>607</v>
      </c>
    </row>
    <row r="183" spans="1:27" ht="23.4" customHeight="1">
      <c r="B183" s="222" t="s">
        <v>433</v>
      </c>
      <c r="C183" s="223">
        <v>2483</v>
      </c>
      <c r="D183" s="224">
        <v>115</v>
      </c>
      <c r="E183" s="221">
        <v>83</v>
      </c>
      <c r="G183" s="221">
        <v>5</v>
      </c>
      <c r="H183" s="222">
        <v>0</v>
      </c>
      <c r="I183" s="221">
        <v>48</v>
      </c>
      <c r="J183" s="227">
        <v>2048</v>
      </c>
      <c r="L183" s="227">
        <v>2048</v>
      </c>
      <c r="N183" s="228"/>
      <c r="O183" s="228"/>
      <c r="P183" s="228"/>
      <c r="Q183" s="239"/>
      <c r="R183" s="228"/>
      <c r="S183" s="228"/>
      <c r="T183" s="228"/>
      <c r="U183" s="228"/>
      <c r="V183" s="240"/>
    </row>
    <row r="184" spans="1:27" ht="23.4" customHeight="1">
      <c r="B184" s="222" t="s">
        <v>433</v>
      </c>
      <c r="C184" s="223">
        <v>2484</v>
      </c>
      <c r="D184" s="224">
        <v>116</v>
      </c>
      <c r="E184" s="221">
        <v>84</v>
      </c>
      <c r="G184" s="221">
        <v>12</v>
      </c>
      <c r="H184" s="222">
        <v>2</v>
      </c>
      <c r="I184" s="221">
        <v>24</v>
      </c>
      <c r="J184" s="227">
        <v>5024</v>
      </c>
      <c r="L184" s="227">
        <v>5024</v>
      </c>
      <c r="N184" s="228"/>
      <c r="O184" s="228"/>
      <c r="P184" s="228"/>
      <c r="Q184" s="239"/>
      <c r="R184" s="228"/>
      <c r="S184" s="228"/>
      <c r="T184" s="228"/>
      <c r="U184" s="228"/>
      <c r="V184" s="240"/>
    </row>
    <row r="185" spans="1:27" ht="23.4" customHeight="1">
      <c r="A185" s="221">
        <v>85</v>
      </c>
      <c r="B185" s="222" t="s">
        <v>433</v>
      </c>
      <c r="C185" s="223">
        <v>3077</v>
      </c>
      <c r="D185" s="224">
        <v>63</v>
      </c>
      <c r="E185" s="221">
        <v>77</v>
      </c>
      <c r="F185" s="222" t="s">
        <v>434</v>
      </c>
      <c r="G185" s="221">
        <v>11</v>
      </c>
      <c r="H185" s="222">
        <v>1</v>
      </c>
      <c r="I185" s="221">
        <v>39</v>
      </c>
      <c r="J185" s="227">
        <v>4539</v>
      </c>
      <c r="L185" s="227">
        <v>4539</v>
      </c>
      <c r="N185" s="228"/>
      <c r="O185" s="228"/>
      <c r="P185" s="228"/>
      <c r="Q185" s="239"/>
      <c r="R185" s="228"/>
      <c r="S185" s="228"/>
      <c r="T185" s="228"/>
      <c r="U185" s="228"/>
      <c r="V185" s="240"/>
      <c r="X185" s="223">
        <v>85</v>
      </c>
      <c r="Y185" s="233" t="s">
        <v>70</v>
      </c>
      <c r="Z185" s="233" t="s">
        <v>608</v>
      </c>
      <c r="AA185" s="233" t="s">
        <v>609</v>
      </c>
    </row>
    <row r="186" spans="1:27" ht="23.4" customHeight="1">
      <c r="N186" s="228"/>
      <c r="O186" s="228"/>
      <c r="P186" s="228"/>
      <c r="Q186" s="239"/>
      <c r="R186" s="228"/>
      <c r="S186" s="228"/>
      <c r="T186" s="228"/>
      <c r="U186" s="228"/>
      <c r="V186" s="240"/>
      <c r="AA186" s="228" t="s">
        <v>610</v>
      </c>
    </row>
    <row r="187" spans="1:27" ht="23.4" customHeight="1">
      <c r="A187" s="221">
        <v>86</v>
      </c>
      <c r="B187" s="222" t="s">
        <v>433</v>
      </c>
      <c r="C187" s="223">
        <v>5541</v>
      </c>
      <c r="D187" s="224">
        <v>28</v>
      </c>
      <c r="E187" s="221">
        <v>41</v>
      </c>
      <c r="F187" s="222" t="s">
        <v>434</v>
      </c>
      <c r="G187" s="221">
        <v>21</v>
      </c>
      <c r="H187" s="222">
        <v>0</v>
      </c>
      <c r="I187" s="221">
        <v>31</v>
      </c>
      <c r="J187" s="227">
        <v>8431</v>
      </c>
      <c r="L187" s="227">
        <v>8431</v>
      </c>
      <c r="X187" s="223">
        <v>86</v>
      </c>
      <c r="Y187" s="233" t="s">
        <v>70</v>
      </c>
      <c r="Z187" s="228" t="s">
        <v>611</v>
      </c>
      <c r="AA187" s="228" t="s">
        <v>612</v>
      </c>
    </row>
    <row r="188" spans="1:27" ht="23.4" customHeight="1">
      <c r="B188" s="222" t="s">
        <v>459</v>
      </c>
      <c r="C188" s="223">
        <v>520</v>
      </c>
      <c r="D188" s="224">
        <v>9</v>
      </c>
      <c r="E188" s="221">
        <v>20</v>
      </c>
      <c r="G188" s="221">
        <v>10</v>
      </c>
      <c r="H188" s="222">
        <v>0</v>
      </c>
      <c r="I188" s="237" t="s">
        <v>276</v>
      </c>
      <c r="J188" s="227">
        <v>4007</v>
      </c>
      <c r="L188" s="227">
        <v>4007</v>
      </c>
    </row>
    <row r="189" spans="1:27" ht="23.4" customHeight="1">
      <c r="B189" s="222" t="s">
        <v>459</v>
      </c>
      <c r="C189" s="223">
        <v>168</v>
      </c>
      <c r="D189" s="224">
        <v>23</v>
      </c>
      <c r="E189" s="221">
        <v>18</v>
      </c>
      <c r="G189" s="221">
        <v>7</v>
      </c>
      <c r="H189" s="222">
        <v>0</v>
      </c>
      <c r="I189" s="221">
        <v>0</v>
      </c>
      <c r="J189" s="227">
        <v>2800</v>
      </c>
      <c r="L189" s="227">
        <v>2800</v>
      </c>
    </row>
    <row r="190" spans="1:27" ht="23.4" customHeight="1">
      <c r="A190" s="221">
        <v>87</v>
      </c>
      <c r="B190" s="222" t="s">
        <v>433</v>
      </c>
      <c r="C190" s="223">
        <v>3119</v>
      </c>
      <c r="D190" s="224">
        <v>101</v>
      </c>
      <c r="E190" s="221">
        <v>19</v>
      </c>
      <c r="F190" s="222" t="s">
        <v>434</v>
      </c>
      <c r="G190" s="221">
        <v>12</v>
      </c>
      <c r="H190" s="222">
        <v>2</v>
      </c>
      <c r="I190" s="221">
        <v>91</v>
      </c>
      <c r="J190" s="227">
        <v>5091</v>
      </c>
      <c r="L190" s="227">
        <v>5091</v>
      </c>
      <c r="X190" s="223">
        <v>87</v>
      </c>
      <c r="Y190" s="233" t="s">
        <v>86</v>
      </c>
      <c r="Z190" s="228" t="s">
        <v>613</v>
      </c>
      <c r="AA190" s="228" t="s">
        <v>614</v>
      </c>
    </row>
    <row r="191" spans="1:27" ht="23.4" customHeight="1">
      <c r="B191" s="222" t="s">
        <v>433</v>
      </c>
      <c r="C191" s="223">
        <v>5494</v>
      </c>
      <c r="D191" s="224">
        <v>100</v>
      </c>
      <c r="E191" s="223">
        <v>94</v>
      </c>
      <c r="F191" s="221"/>
      <c r="G191" s="223">
        <v>12</v>
      </c>
      <c r="H191" s="223">
        <v>1</v>
      </c>
      <c r="I191" s="223">
        <v>77</v>
      </c>
      <c r="J191" s="236">
        <v>4977</v>
      </c>
      <c r="L191" s="227">
        <v>4977</v>
      </c>
      <c r="AA191" s="228" t="s">
        <v>615</v>
      </c>
    </row>
    <row r="192" spans="1:27" ht="23.4" customHeight="1">
      <c r="A192" s="221">
        <v>88</v>
      </c>
      <c r="B192" s="222" t="s">
        <v>112</v>
      </c>
      <c r="C192" s="223" t="s">
        <v>84</v>
      </c>
      <c r="D192" s="224">
        <v>53</v>
      </c>
      <c r="E192" s="221" t="s">
        <v>84</v>
      </c>
      <c r="F192" s="222" t="s">
        <v>434</v>
      </c>
      <c r="G192" s="221">
        <v>10</v>
      </c>
      <c r="H192" s="222">
        <v>0</v>
      </c>
      <c r="I192" s="221">
        <v>0</v>
      </c>
      <c r="J192" s="227">
        <v>4000</v>
      </c>
      <c r="L192" s="227">
        <v>4000</v>
      </c>
      <c r="X192" s="223">
        <v>88</v>
      </c>
      <c r="Y192" s="233" t="s">
        <v>63</v>
      </c>
      <c r="Z192" s="228" t="s">
        <v>616</v>
      </c>
      <c r="AA192" s="228" t="s">
        <v>617</v>
      </c>
    </row>
    <row r="193" spans="1:27" ht="23.4" customHeight="1">
      <c r="A193" s="221">
        <v>89</v>
      </c>
      <c r="B193" s="222" t="s">
        <v>433</v>
      </c>
      <c r="C193" s="223">
        <v>3284</v>
      </c>
      <c r="D193" s="224">
        <v>122</v>
      </c>
      <c r="E193" s="221">
        <v>84</v>
      </c>
      <c r="F193" s="222" t="s">
        <v>434</v>
      </c>
      <c r="G193" s="221">
        <v>9</v>
      </c>
      <c r="H193" s="222">
        <v>1</v>
      </c>
      <c r="I193" s="221">
        <v>26</v>
      </c>
      <c r="J193" s="227">
        <v>3726</v>
      </c>
      <c r="L193" s="227">
        <v>3726</v>
      </c>
      <c r="X193" s="223">
        <v>89</v>
      </c>
      <c r="Y193" s="233" t="s">
        <v>63</v>
      </c>
      <c r="Z193" s="228" t="s">
        <v>618</v>
      </c>
      <c r="AA193" s="228" t="s">
        <v>619</v>
      </c>
    </row>
    <row r="194" spans="1:27" ht="23.4" customHeight="1">
      <c r="B194" s="222" t="s">
        <v>433</v>
      </c>
      <c r="C194" s="223">
        <v>8753</v>
      </c>
      <c r="D194" s="224">
        <v>146</v>
      </c>
      <c r="E194" s="221">
        <v>53</v>
      </c>
      <c r="F194" s="222" t="s">
        <v>620</v>
      </c>
      <c r="G194" s="221">
        <v>4</v>
      </c>
      <c r="H194" s="222">
        <v>0</v>
      </c>
      <c r="I194" s="221">
        <v>98</v>
      </c>
      <c r="J194" s="227">
        <v>1698</v>
      </c>
      <c r="L194" s="227">
        <v>1698</v>
      </c>
    </row>
    <row r="195" spans="1:27" ht="23.4" customHeight="1">
      <c r="A195" s="221">
        <v>90</v>
      </c>
      <c r="B195" s="222" t="s">
        <v>459</v>
      </c>
      <c r="C195" s="223">
        <v>171</v>
      </c>
      <c r="D195" s="224">
        <v>12</v>
      </c>
      <c r="E195" s="221">
        <v>21</v>
      </c>
      <c r="F195" s="222" t="s">
        <v>434</v>
      </c>
      <c r="G195" s="221">
        <v>13</v>
      </c>
      <c r="H195" s="222">
        <v>0</v>
      </c>
      <c r="I195" s="221">
        <v>0</v>
      </c>
      <c r="J195" s="227">
        <v>5200</v>
      </c>
      <c r="L195" s="227">
        <v>5200</v>
      </c>
      <c r="X195" s="223">
        <v>90</v>
      </c>
      <c r="Y195" s="233" t="s">
        <v>63</v>
      </c>
      <c r="Z195" s="228" t="s">
        <v>621</v>
      </c>
      <c r="AA195" s="228" t="s">
        <v>622</v>
      </c>
    </row>
    <row r="196" spans="1:27" ht="23.4" customHeight="1">
      <c r="B196" s="222" t="s">
        <v>459</v>
      </c>
      <c r="C196" s="223">
        <v>132</v>
      </c>
      <c r="D196" s="224">
        <v>18</v>
      </c>
      <c r="E196" s="221">
        <v>32</v>
      </c>
      <c r="G196" s="221">
        <v>3</v>
      </c>
      <c r="H196" s="222">
        <v>1</v>
      </c>
      <c r="I196" s="237">
        <v>39</v>
      </c>
      <c r="J196" s="227">
        <v>1339</v>
      </c>
      <c r="L196" s="227">
        <v>1339</v>
      </c>
    </row>
    <row r="197" spans="1:27" ht="23.4" customHeight="1">
      <c r="B197" s="222" t="s">
        <v>433</v>
      </c>
      <c r="C197" s="223">
        <v>5334</v>
      </c>
      <c r="D197" s="224">
        <v>22</v>
      </c>
      <c r="E197" s="221">
        <v>2</v>
      </c>
      <c r="G197" s="221">
        <v>4</v>
      </c>
      <c r="H197" s="222">
        <v>3</v>
      </c>
      <c r="I197" s="237">
        <v>40</v>
      </c>
      <c r="J197" s="227">
        <v>1940</v>
      </c>
      <c r="L197" s="227">
        <v>1940</v>
      </c>
    </row>
    <row r="198" spans="1:27" ht="23.4" customHeight="1">
      <c r="B198" s="222" t="s">
        <v>433</v>
      </c>
      <c r="C198" s="223">
        <v>5345</v>
      </c>
      <c r="D198" s="224">
        <v>128</v>
      </c>
      <c r="E198" s="221">
        <v>45</v>
      </c>
      <c r="G198" s="221">
        <v>4</v>
      </c>
      <c r="H198" s="222">
        <v>1</v>
      </c>
      <c r="I198" s="221">
        <v>14</v>
      </c>
      <c r="J198" s="227">
        <v>1714</v>
      </c>
      <c r="L198" s="227">
        <v>1714</v>
      </c>
    </row>
    <row r="199" spans="1:27" ht="23.4" customHeight="1">
      <c r="B199" s="222" t="s">
        <v>433</v>
      </c>
      <c r="C199" s="223">
        <v>5062</v>
      </c>
      <c r="D199" s="224">
        <v>86</v>
      </c>
      <c r="E199" s="221">
        <v>62</v>
      </c>
      <c r="G199" s="221">
        <v>29</v>
      </c>
      <c r="H199" s="222">
        <v>3</v>
      </c>
      <c r="I199" s="221">
        <v>98</v>
      </c>
      <c r="J199" s="227">
        <v>11998</v>
      </c>
      <c r="L199" s="227">
        <v>11998</v>
      </c>
    </row>
    <row r="200" spans="1:27" ht="23.4" customHeight="1">
      <c r="B200" s="222" t="s">
        <v>433</v>
      </c>
      <c r="C200" s="223">
        <v>4052</v>
      </c>
      <c r="D200" s="224">
        <v>98</v>
      </c>
      <c r="E200" s="221">
        <v>52</v>
      </c>
      <c r="G200" s="221">
        <v>2</v>
      </c>
      <c r="H200" s="222">
        <v>0</v>
      </c>
      <c r="I200" s="221">
        <v>45</v>
      </c>
      <c r="J200" s="227">
        <v>845</v>
      </c>
      <c r="L200" s="227">
        <v>845</v>
      </c>
    </row>
    <row r="201" spans="1:27" ht="23.4" customHeight="1">
      <c r="A201" s="221">
        <v>91</v>
      </c>
      <c r="B201" s="222" t="s">
        <v>433</v>
      </c>
      <c r="C201" s="223">
        <v>5188</v>
      </c>
      <c r="D201" s="224">
        <v>129</v>
      </c>
      <c r="E201" s="221">
        <v>88</v>
      </c>
      <c r="F201" s="222" t="s">
        <v>434</v>
      </c>
      <c r="G201" s="221">
        <v>2</v>
      </c>
      <c r="H201" s="222">
        <v>2</v>
      </c>
      <c r="I201" s="221">
        <v>63</v>
      </c>
      <c r="J201" s="227">
        <v>1063</v>
      </c>
      <c r="L201" s="227">
        <v>1063</v>
      </c>
      <c r="X201" s="223">
        <v>91</v>
      </c>
      <c r="Y201" s="233" t="s">
        <v>63</v>
      </c>
      <c r="Z201" s="228" t="s">
        <v>623</v>
      </c>
      <c r="AA201" s="228" t="s">
        <v>624</v>
      </c>
    </row>
    <row r="202" spans="1:27" ht="23.4" customHeight="1">
      <c r="B202" s="222" t="s">
        <v>433</v>
      </c>
      <c r="C202" s="223">
        <v>2971</v>
      </c>
      <c r="D202" s="224">
        <v>40</v>
      </c>
      <c r="E202" s="221">
        <v>40</v>
      </c>
      <c r="G202" s="221">
        <v>13</v>
      </c>
      <c r="H202" s="222">
        <v>2</v>
      </c>
      <c r="I202" s="221">
        <v>18</v>
      </c>
      <c r="J202" s="227">
        <v>5418</v>
      </c>
      <c r="L202" s="227">
        <v>5418</v>
      </c>
    </row>
    <row r="203" spans="1:27" ht="23.4" customHeight="1">
      <c r="B203" s="222" t="s">
        <v>433</v>
      </c>
      <c r="C203" s="223">
        <v>5344</v>
      </c>
      <c r="D203" s="224">
        <v>183</v>
      </c>
      <c r="E203" s="223">
        <v>44</v>
      </c>
      <c r="F203" s="223"/>
      <c r="G203" s="223">
        <v>3</v>
      </c>
      <c r="H203" s="223">
        <v>3</v>
      </c>
      <c r="I203" s="223">
        <v>45</v>
      </c>
      <c r="J203" s="236">
        <v>1545</v>
      </c>
      <c r="L203" s="227">
        <v>1545</v>
      </c>
    </row>
    <row r="204" spans="1:27" ht="23.4" customHeight="1">
      <c r="A204" s="255">
        <v>92</v>
      </c>
      <c r="B204" s="222" t="s">
        <v>433</v>
      </c>
      <c r="C204" s="223">
        <v>5856</v>
      </c>
      <c r="D204" s="223">
        <v>142</v>
      </c>
      <c r="E204" s="221">
        <v>56</v>
      </c>
      <c r="F204" s="222" t="s">
        <v>434</v>
      </c>
      <c r="G204" s="221">
        <v>12</v>
      </c>
      <c r="H204" s="222">
        <v>1</v>
      </c>
      <c r="I204" s="221">
        <v>54</v>
      </c>
      <c r="J204" s="227">
        <v>4954</v>
      </c>
      <c r="L204" s="227">
        <v>4954</v>
      </c>
      <c r="X204" s="261">
        <v>92</v>
      </c>
      <c r="Y204" s="233" t="s">
        <v>70</v>
      </c>
      <c r="Z204" s="228" t="s">
        <v>625</v>
      </c>
      <c r="AA204" s="228" t="s">
        <v>626</v>
      </c>
    </row>
    <row r="205" spans="1:27" ht="23.4" customHeight="1">
      <c r="A205" s="255"/>
      <c r="B205" s="222" t="s">
        <v>433</v>
      </c>
      <c r="C205" s="223">
        <v>3080</v>
      </c>
      <c r="D205" s="223">
        <v>113</v>
      </c>
      <c r="E205" s="221">
        <v>80</v>
      </c>
      <c r="G205" s="221">
        <v>2</v>
      </c>
      <c r="H205" s="256">
        <v>1</v>
      </c>
      <c r="I205" s="221">
        <v>83</v>
      </c>
      <c r="J205" s="227">
        <v>983</v>
      </c>
      <c r="L205" s="227">
        <v>983</v>
      </c>
      <c r="X205" s="261"/>
      <c r="AA205" s="228" t="s">
        <v>627</v>
      </c>
    </row>
    <row r="206" spans="1:27" ht="23.4" customHeight="1">
      <c r="A206" s="255"/>
      <c r="D206" s="223"/>
      <c r="X206" s="261"/>
      <c r="AA206" s="228" t="s">
        <v>628</v>
      </c>
    </row>
    <row r="207" spans="1:27" ht="23.4" customHeight="1">
      <c r="A207" s="221">
        <v>93</v>
      </c>
      <c r="B207" s="222" t="s">
        <v>433</v>
      </c>
      <c r="C207" s="223">
        <v>2840</v>
      </c>
      <c r="D207" s="224">
        <v>172</v>
      </c>
      <c r="E207" s="221">
        <v>40</v>
      </c>
      <c r="F207" s="222" t="s">
        <v>434</v>
      </c>
      <c r="G207" s="221">
        <v>11</v>
      </c>
      <c r="H207" s="222">
        <v>2</v>
      </c>
      <c r="I207" s="221">
        <v>55</v>
      </c>
      <c r="J207" s="227">
        <v>4655</v>
      </c>
      <c r="L207" s="227">
        <v>4655</v>
      </c>
      <c r="X207" s="223">
        <v>93</v>
      </c>
      <c r="Y207" s="233" t="s">
        <v>63</v>
      </c>
      <c r="Z207" s="228" t="s">
        <v>629</v>
      </c>
      <c r="AA207" s="228" t="s">
        <v>630</v>
      </c>
    </row>
    <row r="208" spans="1:27" ht="23.4" customHeight="1">
      <c r="B208" s="222" t="s">
        <v>433</v>
      </c>
      <c r="C208" s="223">
        <v>5880</v>
      </c>
      <c r="D208" s="224">
        <v>136</v>
      </c>
      <c r="E208" s="221">
        <v>80</v>
      </c>
      <c r="G208" s="221">
        <v>6</v>
      </c>
      <c r="H208" s="222">
        <v>0</v>
      </c>
      <c r="I208" s="221">
        <v>15</v>
      </c>
      <c r="J208" s="227">
        <v>2415</v>
      </c>
      <c r="L208" s="227">
        <v>2415</v>
      </c>
    </row>
    <row r="209" spans="1:27" ht="23.4" customHeight="1">
      <c r="A209" s="221">
        <v>94</v>
      </c>
      <c r="B209" s="222" t="s">
        <v>459</v>
      </c>
      <c r="C209" s="223">
        <v>588</v>
      </c>
      <c r="D209" s="224">
        <v>96</v>
      </c>
      <c r="E209" s="221">
        <v>38</v>
      </c>
      <c r="F209" s="222" t="s">
        <v>434</v>
      </c>
      <c r="G209" s="221">
        <v>6</v>
      </c>
      <c r="H209" s="222">
        <v>1</v>
      </c>
      <c r="I209" s="221">
        <v>33</v>
      </c>
      <c r="J209" s="227">
        <v>2533</v>
      </c>
      <c r="L209" s="227">
        <v>2533</v>
      </c>
      <c r="N209" s="228"/>
      <c r="O209" s="228"/>
      <c r="P209" s="228"/>
      <c r="Q209" s="239"/>
      <c r="R209" s="228"/>
      <c r="S209" s="228"/>
      <c r="T209" s="228"/>
      <c r="U209" s="228"/>
      <c r="V209" s="240"/>
      <c r="X209" s="223">
        <v>94</v>
      </c>
      <c r="Y209" s="233" t="s">
        <v>63</v>
      </c>
      <c r="Z209" s="228" t="s">
        <v>631</v>
      </c>
      <c r="AA209" s="228" t="s">
        <v>632</v>
      </c>
    </row>
    <row r="210" spans="1:27" ht="23.4" customHeight="1">
      <c r="B210" s="222" t="s">
        <v>459</v>
      </c>
      <c r="C210" s="223">
        <v>619</v>
      </c>
      <c r="D210" s="224">
        <v>87</v>
      </c>
      <c r="E210" s="221">
        <v>19</v>
      </c>
      <c r="G210" s="221">
        <v>7</v>
      </c>
      <c r="H210" s="222">
        <v>2</v>
      </c>
      <c r="I210" s="221">
        <v>55</v>
      </c>
      <c r="J210" s="227">
        <v>3055</v>
      </c>
      <c r="L210" s="227">
        <v>3055</v>
      </c>
      <c r="N210" s="228"/>
      <c r="O210" s="228"/>
      <c r="P210" s="228"/>
      <c r="Q210" s="239"/>
      <c r="R210" s="228"/>
      <c r="S210" s="228"/>
      <c r="T210" s="228"/>
      <c r="U210" s="228"/>
      <c r="V210" s="240"/>
    </row>
    <row r="211" spans="1:27" ht="23.4" customHeight="1">
      <c r="A211" s="221">
        <v>95</v>
      </c>
      <c r="B211" s="222" t="s">
        <v>433</v>
      </c>
      <c r="C211" s="223" t="s">
        <v>84</v>
      </c>
      <c r="D211" s="224">
        <v>49</v>
      </c>
      <c r="E211" s="221" t="s">
        <v>84</v>
      </c>
      <c r="F211" s="222" t="s">
        <v>434</v>
      </c>
      <c r="G211" s="221">
        <v>22</v>
      </c>
      <c r="H211" s="222">
        <v>2</v>
      </c>
      <c r="I211" s="221">
        <v>0</v>
      </c>
      <c r="J211" s="227">
        <v>8802</v>
      </c>
      <c r="L211" s="227">
        <v>8802</v>
      </c>
      <c r="N211" s="228"/>
      <c r="O211" s="228"/>
      <c r="P211" s="228"/>
      <c r="Q211" s="239"/>
      <c r="R211" s="228"/>
      <c r="S211" s="228"/>
      <c r="T211" s="228"/>
      <c r="U211" s="228"/>
      <c r="V211" s="240"/>
      <c r="X211" s="223">
        <v>95</v>
      </c>
      <c r="Y211" s="233" t="s">
        <v>70</v>
      </c>
      <c r="Z211" s="228" t="s">
        <v>633</v>
      </c>
      <c r="AA211" s="228" t="s">
        <v>634</v>
      </c>
    </row>
    <row r="212" spans="1:27" ht="23.4" customHeight="1">
      <c r="A212" s="221">
        <v>96</v>
      </c>
      <c r="B212" s="222" t="s">
        <v>459</v>
      </c>
      <c r="C212" s="223">
        <v>3</v>
      </c>
      <c r="D212" s="224">
        <v>3</v>
      </c>
      <c r="E212" s="221">
        <v>3</v>
      </c>
      <c r="F212" s="222" t="s">
        <v>434</v>
      </c>
      <c r="G212" s="221">
        <v>8</v>
      </c>
      <c r="H212" s="222">
        <v>2</v>
      </c>
      <c r="I212" s="221">
        <v>49</v>
      </c>
      <c r="J212" s="227">
        <v>3449</v>
      </c>
      <c r="L212" s="227">
        <v>3449</v>
      </c>
      <c r="N212" s="228"/>
      <c r="O212" s="228"/>
      <c r="P212" s="228"/>
      <c r="Q212" s="239"/>
      <c r="R212" s="228"/>
      <c r="S212" s="228"/>
      <c r="T212" s="228"/>
      <c r="U212" s="228"/>
      <c r="V212" s="240"/>
      <c r="X212" s="223">
        <v>96</v>
      </c>
      <c r="Y212" s="233" t="s">
        <v>70</v>
      </c>
      <c r="Z212" s="228" t="s">
        <v>635</v>
      </c>
      <c r="AA212" s="228" t="s">
        <v>636</v>
      </c>
    </row>
    <row r="213" spans="1:27" ht="23.4" customHeight="1">
      <c r="B213" s="222" t="s">
        <v>459</v>
      </c>
      <c r="C213" s="223">
        <v>805</v>
      </c>
      <c r="D213" s="224">
        <v>120</v>
      </c>
      <c r="E213" s="221">
        <v>5</v>
      </c>
      <c r="G213" s="221">
        <v>8</v>
      </c>
      <c r="H213" s="222">
        <v>0</v>
      </c>
      <c r="I213" s="221">
        <v>96</v>
      </c>
      <c r="J213" s="227">
        <v>3296</v>
      </c>
      <c r="L213" s="227">
        <v>3296</v>
      </c>
      <c r="N213" s="228"/>
      <c r="O213" s="228"/>
      <c r="P213" s="228"/>
      <c r="Q213" s="239"/>
      <c r="R213" s="228"/>
      <c r="S213" s="228"/>
      <c r="T213" s="228"/>
      <c r="U213" s="228"/>
      <c r="V213" s="240"/>
      <c r="AA213" s="228" t="s">
        <v>637</v>
      </c>
    </row>
    <row r="214" spans="1:27" ht="23.4" customHeight="1">
      <c r="A214" s="221">
        <v>97</v>
      </c>
      <c r="B214" s="222" t="s">
        <v>505</v>
      </c>
      <c r="C214" s="223">
        <v>51284</v>
      </c>
      <c r="D214" s="224">
        <v>10</v>
      </c>
      <c r="E214" s="221">
        <v>643</v>
      </c>
      <c r="F214" s="222" t="s">
        <v>434</v>
      </c>
      <c r="G214" s="221">
        <v>2</v>
      </c>
      <c r="H214" s="222">
        <v>2</v>
      </c>
      <c r="I214" s="221">
        <v>70.400000000000006</v>
      </c>
      <c r="J214" s="227">
        <v>1070</v>
      </c>
      <c r="L214" s="227">
        <v>1070</v>
      </c>
      <c r="N214" s="228"/>
      <c r="O214" s="228"/>
      <c r="P214" s="228"/>
      <c r="Q214" s="239"/>
      <c r="R214" s="228"/>
      <c r="S214" s="228"/>
      <c r="T214" s="228"/>
      <c r="U214" s="228"/>
      <c r="V214" s="240"/>
      <c r="X214" s="223">
        <v>97</v>
      </c>
      <c r="Y214" s="233" t="s">
        <v>63</v>
      </c>
      <c r="Z214" s="228" t="s">
        <v>638</v>
      </c>
      <c r="AA214" s="228" t="s">
        <v>639</v>
      </c>
    </row>
    <row r="215" spans="1:27" ht="23.4" customHeight="1">
      <c r="B215" s="222" t="s">
        <v>505</v>
      </c>
      <c r="C215" s="223">
        <v>51288</v>
      </c>
      <c r="D215" s="224">
        <v>9</v>
      </c>
      <c r="E215" s="221">
        <v>642</v>
      </c>
      <c r="G215" s="221">
        <v>3</v>
      </c>
      <c r="H215" s="222">
        <v>0</v>
      </c>
      <c r="I215" s="221">
        <v>80.2</v>
      </c>
      <c r="J215" s="227">
        <v>1280</v>
      </c>
      <c r="L215" s="227">
        <v>1280</v>
      </c>
      <c r="N215" s="228"/>
      <c r="O215" s="228"/>
      <c r="P215" s="228"/>
      <c r="Q215" s="239"/>
      <c r="R215" s="228"/>
      <c r="S215" s="228"/>
      <c r="T215" s="228"/>
      <c r="U215" s="228"/>
      <c r="V215" s="240"/>
    </row>
    <row r="216" spans="1:27" ht="23.4" customHeight="1">
      <c r="B216" s="222" t="s">
        <v>505</v>
      </c>
      <c r="C216" s="223">
        <v>51290</v>
      </c>
      <c r="D216" s="224">
        <v>8</v>
      </c>
      <c r="E216" s="221">
        <v>644</v>
      </c>
      <c r="G216" s="221">
        <v>4</v>
      </c>
      <c r="H216" s="222">
        <v>1</v>
      </c>
      <c r="I216" s="221">
        <v>45.6</v>
      </c>
      <c r="J216" s="227">
        <v>1746</v>
      </c>
      <c r="L216" s="227">
        <v>1746</v>
      </c>
      <c r="N216" s="228"/>
      <c r="O216" s="228"/>
      <c r="P216" s="228"/>
      <c r="Q216" s="239"/>
      <c r="R216" s="228"/>
      <c r="S216" s="228"/>
      <c r="T216" s="228"/>
      <c r="U216" s="228"/>
      <c r="V216" s="240"/>
    </row>
    <row r="217" spans="1:27" ht="23.4" customHeight="1">
      <c r="B217" s="222" t="s">
        <v>459</v>
      </c>
      <c r="C217" s="223">
        <v>503</v>
      </c>
      <c r="D217" s="224">
        <v>33</v>
      </c>
      <c r="E217" s="221">
        <v>7</v>
      </c>
      <c r="G217" s="221">
        <v>23</v>
      </c>
      <c r="H217" s="222">
        <v>0</v>
      </c>
      <c r="I217" s="221">
        <v>21</v>
      </c>
      <c r="J217" s="227">
        <v>9221</v>
      </c>
      <c r="L217" s="227">
        <v>9221</v>
      </c>
      <c r="N217" s="228"/>
      <c r="O217" s="228"/>
      <c r="P217" s="228"/>
      <c r="Q217" s="239"/>
      <c r="R217" s="228"/>
      <c r="S217" s="228"/>
      <c r="T217" s="228"/>
      <c r="U217" s="228"/>
      <c r="V217" s="240"/>
    </row>
    <row r="218" spans="1:27" ht="23.4" customHeight="1">
      <c r="B218" s="222" t="s">
        <v>459</v>
      </c>
      <c r="C218" s="223">
        <v>533</v>
      </c>
      <c r="D218" s="224">
        <v>2</v>
      </c>
      <c r="E218" s="221">
        <v>33</v>
      </c>
      <c r="G218" s="221">
        <v>13</v>
      </c>
      <c r="H218" s="222">
        <v>3</v>
      </c>
      <c r="I218" s="221">
        <v>21</v>
      </c>
      <c r="J218" s="227">
        <v>5521</v>
      </c>
      <c r="L218" s="227">
        <v>5521</v>
      </c>
      <c r="N218" s="228"/>
      <c r="O218" s="228"/>
      <c r="P218" s="228"/>
      <c r="Q218" s="239"/>
      <c r="R218" s="228"/>
      <c r="S218" s="228"/>
      <c r="T218" s="228"/>
      <c r="U218" s="228"/>
      <c r="V218" s="240"/>
    </row>
    <row r="219" spans="1:27" ht="23.4" customHeight="1">
      <c r="B219" s="222" t="s">
        <v>459</v>
      </c>
      <c r="C219" s="223">
        <v>48</v>
      </c>
      <c r="D219" s="224">
        <v>2</v>
      </c>
      <c r="E219" s="221">
        <v>84</v>
      </c>
      <c r="G219" s="221">
        <v>10</v>
      </c>
      <c r="H219" s="222">
        <v>2</v>
      </c>
      <c r="I219" s="221">
        <v>0</v>
      </c>
      <c r="J219" s="227">
        <v>4200</v>
      </c>
      <c r="L219" s="227">
        <v>4200</v>
      </c>
      <c r="N219" s="228"/>
      <c r="O219" s="228"/>
      <c r="P219" s="228"/>
      <c r="Q219" s="239"/>
      <c r="R219" s="228"/>
      <c r="S219" s="228"/>
      <c r="T219" s="228"/>
      <c r="U219" s="228"/>
      <c r="V219" s="240"/>
    </row>
    <row r="220" spans="1:27" ht="23.4" customHeight="1">
      <c r="B220" s="222" t="s">
        <v>433</v>
      </c>
      <c r="C220" s="223">
        <v>5098</v>
      </c>
      <c r="D220" s="224">
        <v>92</v>
      </c>
      <c r="E220" s="221">
        <v>98</v>
      </c>
      <c r="G220" s="221">
        <v>22</v>
      </c>
      <c r="H220" s="222">
        <v>0</v>
      </c>
      <c r="I220" s="221">
        <v>0</v>
      </c>
      <c r="J220" s="227">
        <v>8800</v>
      </c>
      <c r="L220" s="227">
        <v>8800</v>
      </c>
      <c r="N220" s="228"/>
      <c r="O220" s="228"/>
      <c r="P220" s="228"/>
      <c r="Q220" s="239"/>
      <c r="R220" s="228"/>
      <c r="S220" s="228"/>
      <c r="T220" s="228"/>
      <c r="U220" s="228"/>
      <c r="V220" s="240"/>
    </row>
    <row r="221" spans="1:27" ht="23.4" customHeight="1">
      <c r="B221" s="222" t="s">
        <v>433</v>
      </c>
      <c r="C221" s="223">
        <v>6038</v>
      </c>
      <c r="D221" s="224">
        <v>78</v>
      </c>
      <c r="E221" s="221">
        <v>38</v>
      </c>
      <c r="G221" s="221">
        <v>10</v>
      </c>
      <c r="H221" s="222">
        <v>3</v>
      </c>
      <c r="I221" s="221">
        <v>48</v>
      </c>
      <c r="J221" s="227">
        <v>4348</v>
      </c>
      <c r="L221" s="227">
        <v>4348</v>
      </c>
      <c r="N221" s="228"/>
      <c r="O221" s="228"/>
      <c r="P221" s="228"/>
      <c r="Q221" s="239"/>
      <c r="R221" s="228"/>
      <c r="S221" s="228"/>
      <c r="T221" s="228"/>
      <c r="U221" s="228"/>
      <c r="V221" s="240"/>
    </row>
    <row r="222" spans="1:27" ht="23.4" customHeight="1">
      <c r="A222" s="221">
        <v>98</v>
      </c>
      <c r="B222" s="222" t="s">
        <v>459</v>
      </c>
      <c r="C222" s="223">
        <v>190</v>
      </c>
      <c r="D222" s="224">
        <v>27</v>
      </c>
      <c r="E222" s="221">
        <v>40</v>
      </c>
      <c r="F222" s="222" t="s">
        <v>434</v>
      </c>
      <c r="G222" s="221">
        <v>3</v>
      </c>
      <c r="H222" s="222">
        <v>1</v>
      </c>
      <c r="I222" s="221">
        <v>83</v>
      </c>
      <c r="J222" s="227">
        <v>1383</v>
      </c>
      <c r="L222" s="227">
        <v>1383</v>
      </c>
      <c r="N222" s="228"/>
      <c r="O222" s="228"/>
      <c r="P222" s="228"/>
      <c r="Q222" s="239"/>
      <c r="R222" s="228"/>
      <c r="S222" s="228"/>
      <c r="T222" s="228"/>
      <c r="U222" s="228"/>
      <c r="V222" s="240"/>
      <c r="X222" s="223">
        <v>98</v>
      </c>
      <c r="Y222" s="233" t="s">
        <v>70</v>
      </c>
      <c r="Z222" s="228" t="s">
        <v>640</v>
      </c>
      <c r="AA222" s="228" t="s">
        <v>641</v>
      </c>
    </row>
    <row r="223" spans="1:27" ht="23.4" customHeight="1">
      <c r="B223" s="222" t="s">
        <v>433</v>
      </c>
      <c r="C223" s="223">
        <v>2772</v>
      </c>
      <c r="D223" s="224">
        <v>88</v>
      </c>
      <c r="E223" s="221">
        <v>72</v>
      </c>
      <c r="G223" s="221">
        <v>21</v>
      </c>
      <c r="H223" s="222">
        <v>1</v>
      </c>
      <c r="I223" s="221">
        <v>99</v>
      </c>
      <c r="J223" s="227">
        <v>8599</v>
      </c>
      <c r="L223" s="227">
        <v>8599</v>
      </c>
      <c r="N223" s="228"/>
      <c r="O223" s="228"/>
      <c r="P223" s="228"/>
      <c r="Q223" s="239"/>
      <c r="R223" s="228"/>
      <c r="S223" s="228"/>
      <c r="T223" s="228"/>
      <c r="U223" s="228"/>
      <c r="V223" s="240"/>
    </row>
    <row r="224" spans="1:27" ht="23.4" customHeight="1">
      <c r="B224" s="222" t="s">
        <v>459</v>
      </c>
      <c r="C224" s="223">
        <v>814</v>
      </c>
      <c r="D224" s="224">
        <v>129</v>
      </c>
      <c r="E224" s="221">
        <v>14</v>
      </c>
      <c r="G224" s="221">
        <v>3</v>
      </c>
      <c r="H224" s="222">
        <v>1</v>
      </c>
      <c r="I224" s="221">
        <v>82</v>
      </c>
      <c r="J224" s="227">
        <v>1382</v>
      </c>
      <c r="L224" s="227">
        <v>1382</v>
      </c>
      <c r="N224" s="228"/>
      <c r="O224" s="228"/>
      <c r="P224" s="228"/>
      <c r="Q224" s="239"/>
      <c r="R224" s="228"/>
      <c r="S224" s="228"/>
      <c r="T224" s="228"/>
      <c r="U224" s="228"/>
      <c r="V224" s="240"/>
    </row>
    <row r="225" spans="1:27" ht="23.4" customHeight="1">
      <c r="B225" s="222" t="s">
        <v>433</v>
      </c>
      <c r="C225" s="223">
        <v>7532</v>
      </c>
      <c r="D225" s="224">
        <v>91</v>
      </c>
      <c r="E225" s="221">
        <v>32</v>
      </c>
      <c r="G225" s="221">
        <v>3</v>
      </c>
      <c r="H225" s="222">
        <v>1</v>
      </c>
      <c r="I225" s="221">
        <v>35</v>
      </c>
      <c r="J225" s="227">
        <v>1335</v>
      </c>
      <c r="L225" s="227">
        <v>1335</v>
      </c>
      <c r="N225" s="228"/>
      <c r="O225" s="228"/>
      <c r="P225" s="228"/>
      <c r="Q225" s="239"/>
      <c r="R225" s="228"/>
      <c r="S225" s="228"/>
      <c r="T225" s="228"/>
      <c r="U225" s="228"/>
      <c r="V225" s="240"/>
    </row>
    <row r="226" spans="1:27" ht="23.4" customHeight="1">
      <c r="A226" s="225">
        <v>99</v>
      </c>
      <c r="B226" s="226" t="s">
        <v>433</v>
      </c>
      <c r="C226" s="238">
        <v>4058</v>
      </c>
      <c r="D226" s="224">
        <v>58</v>
      </c>
      <c r="E226" s="225">
        <v>58</v>
      </c>
      <c r="F226" s="226" t="s">
        <v>434</v>
      </c>
      <c r="G226" s="225">
        <v>22</v>
      </c>
      <c r="H226" s="226">
        <v>2</v>
      </c>
      <c r="I226" s="257">
        <v>85</v>
      </c>
      <c r="J226" s="227">
        <v>9085</v>
      </c>
      <c r="L226" s="227">
        <v>9085</v>
      </c>
      <c r="N226" s="228"/>
      <c r="O226" s="228"/>
      <c r="P226" s="228"/>
      <c r="Q226" s="239"/>
      <c r="R226" s="228"/>
      <c r="S226" s="228"/>
      <c r="T226" s="228"/>
      <c r="U226" s="228"/>
      <c r="V226" s="240"/>
      <c r="X226" s="238">
        <v>99</v>
      </c>
      <c r="Y226" s="232" t="s">
        <v>86</v>
      </c>
      <c r="Z226" s="230" t="s">
        <v>642</v>
      </c>
      <c r="AA226" s="230" t="s">
        <v>643</v>
      </c>
    </row>
    <row r="227" spans="1:27" ht="23.4" customHeight="1">
      <c r="A227" s="221">
        <v>100</v>
      </c>
      <c r="B227" s="222" t="s">
        <v>505</v>
      </c>
      <c r="C227" s="223">
        <v>51987</v>
      </c>
      <c r="D227" s="224">
        <v>15</v>
      </c>
      <c r="E227" s="221">
        <v>703</v>
      </c>
      <c r="F227" s="222" t="s">
        <v>434</v>
      </c>
      <c r="G227" s="221">
        <v>2</v>
      </c>
      <c r="H227" s="222">
        <v>2</v>
      </c>
      <c r="I227" s="221">
        <v>60.5</v>
      </c>
      <c r="J227" s="227">
        <v>1061</v>
      </c>
      <c r="L227" s="227">
        <v>1061</v>
      </c>
      <c r="N227" s="228"/>
      <c r="O227" s="228"/>
      <c r="P227" s="228"/>
      <c r="Q227" s="239"/>
      <c r="R227" s="228"/>
      <c r="S227" s="228"/>
      <c r="T227" s="228"/>
      <c r="U227" s="228"/>
      <c r="V227" s="240"/>
      <c r="X227" s="223">
        <v>100</v>
      </c>
      <c r="Y227" s="233" t="s">
        <v>70</v>
      </c>
      <c r="Z227" s="228" t="s">
        <v>644</v>
      </c>
      <c r="AA227" s="228" t="s">
        <v>645</v>
      </c>
    </row>
    <row r="228" spans="1:27" ht="23.4" customHeight="1">
      <c r="B228" s="222" t="s">
        <v>505</v>
      </c>
      <c r="C228" s="223">
        <v>51988</v>
      </c>
      <c r="D228" s="224">
        <v>14</v>
      </c>
      <c r="E228" s="221">
        <v>704</v>
      </c>
      <c r="G228" s="221">
        <v>2</v>
      </c>
      <c r="H228" s="222">
        <v>0</v>
      </c>
      <c r="I228" s="221">
        <v>91.4</v>
      </c>
      <c r="J228" s="227">
        <v>891</v>
      </c>
      <c r="L228" s="227">
        <v>891</v>
      </c>
      <c r="N228" s="228"/>
      <c r="O228" s="228"/>
      <c r="P228" s="228"/>
      <c r="Q228" s="239"/>
      <c r="R228" s="228"/>
      <c r="S228" s="228"/>
      <c r="T228" s="228"/>
      <c r="U228" s="228"/>
      <c r="V228" s="240"/>
    </row>
    <row r="229" spans="1:27" ht="23.4" customHeight="1">
      <c r="B229" s="222" t="s">
        <v>505</v>
      </c>
      <c r="C229" s="223">
        <v>51986</v>
      </c>
      <c r="D229" s="224">
        <v>16</v>
      </c>
      <c r="E229" s="221">
        <v>702</v>
      </c>
      <c r="G229" s="221">
        <v>3</v>
      </c>
      <c r="H229" s="222">
        <v>0</v>
      </c>
      <c r="I229" s="221">
        <v>58</v>
      </c>
      <c r="J229" s="227">
        <v>1258</v>
      </c>
      <c r="L229" s="227">
        <v>1258</v>
      </c>
      <c r="N229" s="228"/>
      <c r="O229" s="228"/>
      <c r="P229" s="228"/>
      <c r="Q229" s="239"/>
      <c r="R229" s="228"/>
      <c r="S229" s="228"/>
      <c r="T229" s="228"/>
      <c r="U229" s="228"/>
      <c r="V229" s="240"/>
    </row>
    <row r="230" spans="1:27" ht="23.4" customHeight="1">
      <c r="A230" s="225">
        <v>101</v>
      </c>
      <c r="B230" s="222" t="s">
        <v>433</v>
      </c>
      <c r="C230" s="238">
        <v>2776</v>
      </c>
      <c r="D230" s="224">
        <v>34</v>
      </c>
      <c r="E230" s="221">
        <v>76</v>
      </c>
      <c r="F230" s="222" t="s">
        <v>434</v>
      </c>
      <c r="G230" s="221">
        <v>8</v>
      </c>
      <c r="H230" s="222">
        <v>0</v>
      </c>
      <c r="I230" s="221">
        <v>12</v>
      </c>
      <c r="J230" s="227">
        <v>3212</v>
      </c>
      <c r="L230" s="227">
        <v>3212</v>
      </c>
      <c r="Q230" s="239"/>
      <c r="R230" s="228"/>
      <c r="S230" s="228"/>
      <c r="T230" s="228"/>
      <c r="U230" s="228"/>
      <c r="V230" s="240"/>
      <c r="X230" s="238">
        <v>101</v>
      </c>
      <c r="Y230" s="233" t="s">
        <v>63</v>
      </c>
      <c r="Z230" s="228" t="s">
        <v>646</v>
      </c>
      <c r="AA230" s="228" t="s">
        <v>647</v>
      </c>
    </row>
    <row r="231" spans="1:27" ht="23.4" customHeight="1">
      <c r="A231" s="258"/>
      <c r="B231" s="222" t="s">
        <v>433</v>
      </c>
      <c r="C231" s="259">
        <v>8129</v>
      </c>
      <c r="D231" s="224">
        <v>172</v>
      </c>
      <c r="E231" s="221">
        <v>29</v>
      </c>
      <c r="G231" s="221">
        <v>10</v>
      </c>
      <c r="H231" s="222">
        <v>0</v>
      </c>
      <c r="I231" s="221">
        <v>0</v>
      </c>
      <c r="J231" s="227">
        <v>4000</v>
      </c>
      <c r="L231" s="227">
        <v>4000</v>
      </c>
      <c r="Q231" s="239"/>
      <c r="R231" s="228"/>
      <c r="S231" s="228"/>
      <c r="T231" s="228"/>
      <c r="U231" s="228"/>
      <c r="V231" s="240"/>
      <c r="X231" s="297"/>
    </row>
    <row r="232" spans="1:27" ht="23.4" customHeight="1">
      <c r="A232" s="221">
        <v>102</v>
      </c>
      <c r="B232" s="222" t="s">
        <v>433</v>
      </c>
      <c r="C232" s="223">
        <v>8609</v>
      </c>
      <c r="D232" s="224">
        <v>159</v>
      </c>
      <c r="E232" s="221">
        <v>9</v>
      </c>
      <c r="F232" s="222" t="s">
        <v>434</v>
      </c>
      <c r="G232" s="221">
        <v>10</v>
      </c>
      <c r="H232" s="222">
        <v>0</v>
      </c>
      <c r="I232" s="221">
        <v>0</v>
      </c>
      <c r="J232" s="227">
        <v>4000</v>
      </c>
      <c r="L232" s="227">
        <v>4000</v>
      </c>
      <c r="Q232" s="239"/>
      <c r="R232" s="228"/>
      <c r="S232" s="228"/>
      <c r="T232" s="228"/>
      <c r="U232" s="228"/>
      <c r="V232" s="240"/>
      <c r="X232" s="223">
        <v>102</v>
      </c>
      <c r="Y232" s="233" t="s">
        <v>70</v>
      </c>
      <c r="Z232" s="228" t="s">
        <v>648</v>
      </c>
      <c r="AA232" s="228" t="s">
        <v>649</v>
      </c>
    </row>
    <row r="233" spans="1:27" ht="23.4" customHeight="1">
      <c r="A233" s="221">
        <v>103</v>
      </c>
      <c r="B233" s="222" t="s">
        <v>433</v>
      </c>
      <c r="C233" s="223">
        <v>3210</v>
      </c>
      <c r="D233" s="224">
        <v>77</v>
      </c>
      <c r="E233" s="221">
        <v>10</v>
      </c>
      <c r="F233" s="222" t="s">
        <v>434</v>
      </c>
      <c r="G233" s="221">
        <v>14</v>
      </c>
      <c r="H233" s="222">
        <v>0</v>
      </c>
      <c r="I233" s="237" t="s">
        <v>231</v>
      </c>
      <c r="J233" s="227">
        <v>5604</v>
      </c>
      <c r="L233" s="227">
        <v>5604</v>
      </c>
      <c r="Q233" s="239"/>
      <c r="R233" s="228"/>
      <c r="S233" s="228"/>
      <c r="T233" s="228"/>
      <c r="U233" s="228"/>
      <c r="V233" s="240"/>
      <c r="X233" s="223">
        <v>103</v>
      </c>
      <c r="Y233" s="233" t="s">
        <v>63</v>
      </c>
      <c r="Z233" s="228" t="s">
        <v>650</v>
      </c>
      <c r="AA233" s="228" t="s">
        <v>651</v>
      </c>
    </row>
    <row r="234" spans="1:27" ht="23.4" customHeight="1">
      <c r="Q234" s="239"/>
      <c r="R234" s="228"/>
      <c r="S234" s="228"/>
      <c r="T234" s="228"/>
      <c r="U234" s="228"/>
      <c r="V234" s="240"/>
      <c r="AA234" s="228" t="s">
        <v>637</v>
      </c>
    </row>
    <row r="235" spans="1:27" ht="23.4" customHeight="1">
      <c r="A235" s="255">
        <v>104</v>
      </c>
      <c r="B235" s="260" t="s">
        <v>433</v>
      </c>
      <c r="C235" s="261" t="s">
        <v>84</v>
      </c>
      <c r="D235" s="224">
        <v>6</v>
      </c>
      <c r="E235" s="255" t="s">
        <v>84</v>
      </c>
      <c r="F235" s="222" t="s">
        <v>434</v>
      </c>
      <c r="G235" s="255">
        <v>4</v>
      </c>
      <c r="H235" s="260">
        <v>0</v>
      </c>
      <c r="I235" s="255">
        <v>21</v>
      </c>
      <c r="J235" s="227">
        <v>1621</v>
      </c>
      <c r="L235" s="227">
        <v>1621</v>
      </c>
      <c r="Q235" s="239"/>
      <c r="R235" s="228"/>
      <c r="S235" s="228"/>
      <c r="T235" s="228"/>
      <c r="U235" s="228"/>
      <c r="V235" s="240"/>
      <c r="X235" s="261">
        <v>104</v>
      </c>
      <c r="Y235" s="283" t="s">
        <v>70</v>
      </c>
      <c r="Z235" s="284" t="s">
        <v>652</v>
      </c>
      <c r="AA235" s="284" t="s">
        <v>653</v>
      </c>
    </row>
    <row r="236" spans="1:27" ht="23.4" customHeight="1">
      <c r="A236" s="255"/>
      <c r="B236" s="260"/>
      <c r="C236" s="261"/>
      <c r="E236" s="255"/>
      <c r="F236" s="260"/>
      <c r="G236" s="255"/>
      <c r="H236" s="260"/>
      <c r="I236" s="255"/>
      <c r="Q236" s="239"/>
      <c r="R236" s="228"/>
      <c r="S236" s="228"/>
      <c r="T236" s="228"/>
      <c r="U236" s="228"/>
      <c r="V236" s="240"/>
      <c r="X236" s="261"/>
      <c r="Y236" s="283"/>
      <c r="Z236" s="284"/>
      <c r="AA236" s="284" t="s">
        <v>654</v>
      </c>
    </row>
    <row r="237" spans="1:27" ht="23.4" customHeight="1">
      <c r="A237" s="221">
        <v>105</v>
      </c>
      <c r="B237" s="222" t="s">
        <v>459</v>
      </c>
      <c r="C237" s="223">
        <v>416</v>
      </c>
      <c r="D237" s="224">
        <v>78</v>
      </c>
      <c r="E237" s="221">
        <v>16</v>
      </c>
      <c r="F237" s="222" t="s">
        <v>434</v>
      </c>
      <c r="G237" s="221">
        <v>14</v>
      </c>
      <c r="H237" s="222" t="s">
        <v>84</v>
      </c>
      <c r="I237" s="221" t="s">
        <v>84</v>
      </c>
      <c r="J237" s="227">
        <v>11853</v>
      </c>
      <c r="L237" s="227">
        <v>11853</v>
      </c>
      <c r="Q237" s="239"/>
      <c r="R237" s="228"/>
      <c r="S237" s="228"/>
      <c r="T237" s="228"/>
      <c r="U237" s="228"/>
      <c r="V237" s="240"/>
      <c r="X237" s="223">
        <v>105</v>
      </c>
      <c r="Y237" s="233" t="s">
        <v>63</v>
      </c>
      <c r="Z237" s="228" t="s">
        <v>655</v>
      </c>
      <c r="AA237" s="228" t="s">
        <v>656</v>
      </c>
    </row>
    <row r="238" spans="1:27" ht="23.4" customHeight="1">
      <c r="AA238" s="228" t="s">
        <v>260</v>
      </c>
    </row>
    <row r="239" spans="1:27" ht="31.2" customHeight="1">
      <c r="A239" s="221">
        <v>106</v>
      </c>
      <c r="B239" s="222" t="s">
        <v>433</v>
      </c>
      <c r="C239" s="223">
        <v>4063</v>
      </c>
      <c r="D239" s="224">
        <v>87</v>
      </c>
      <c r="E239" s="221">
        <v>63</v>
      </c>
      <c r="F239" s="222" t="s">
        <v>434</v>
      </c>
      <c r="G239" s="221">
        <v>14</v>
      </c>
      <c r="H239" s="222">
        <v>1</v>
      </c>
      <c r="I239" s="221">
        <v>61</v>
      </c>
      <c r="J239" s="227">
        <v>5761</v>
      </c>
      <c r="L239" s="227">
        <v>5761</v>
      </c>
      <c r="X239" s="223">
        <v>106</v>
      </c>
      <c r="Y239" s="233" t="s">
        <v>70</v>
      </c>
      <c r="Z239" s="228" t="s">
        <v>657</v>
      </c>
      <c r="AA239" s="228" t="s">
        <v>658</v>
      </c>
    </row>
    <row r="240" spans="1:27" ht="31.2" customHeight="1">
      <c r="B240" s="222" t="s">
        <v>433</v>
      </c>
      <c r="C240" s="223">
        <v>8060</v>
      </c>
      <c r="D240" s="224">
        <v>67</v>
      </c>
      <c r="E240" s="221">
        <v>60</v>
      </c>
      <c r="G240" s="221">
        <v>12</v>
      </c>
      <c r="H240" s="222">
        <v>1</v>
      </c>
      <c r="I240" s="237" t="s">
        <v>574</v>
      </c>
      <c r="J240" s="227">
        <v>4908</v>
      </c>
      <c r="L240" s="227">
        <v>4908</v>
      </c>
    </row>
    <row r="241" spans="1:27" ht="31.2" customHeight="1">
      <c r="B241" s="222" t="s">
        <v>459</v>
      </c>
      <c r="C241" s="223" t="s">
        <v>84</v>
      </c>
      <c r="D241" s="224" t="s">
        <v>84</v>
      </c>
      <c r="E241" s="221" t="s">
        <v>84</v>
      </c>
      <c r="G241" s="221">
        <v>9</v>
      </c>
      <c r="H241" s="222">
        <v>1</v>
      </c>
      <c r="I241" s="237">
        <v>55</v>
      </c>
      <c r="J241" s="227">
        <v>3755</v>
      </c>
      <c r="L241" s="227">
        <v>3755</v>
      </c>
    </row>
    <row r="242" spans="1:27" ht="31.2" customHeight="1">
      <c r="A242" s="221">
        <v>107</v>
      </c>
      <c r="B242" s="222" t="s">
        <v>433</v>
      </c>
      <c r="C242" s="223">
        <v>5045</v>
      </c>
      <c r="D242" s="224">
        <v>88</v>
      </c>
      <c r="E242" s="221">
        <v>45</v>
      </c>
      <c r="F242" s="222" t="s">
        <v>434</v>
      </c>
      <c r="G242" s="221">
        <v>6</v>
      </c>
      <c r="H242" s="222">
        <v>0</v>
      </c>
      <c r="I242" s="221">
        <v>0</v>
      </c>
      <c r="J242" s="227">
        <v>2400</v>
      </c>
      <c r="L242" s="227">
        <v>2400</v>
      </c>
      <c r="X242" s="223">
        <v>107</v>
      </c>
      <c r="Y242" s="233" t="s">
        <v>63</v>
      </c>
      <c r="Z242" s="228" t="s">
        <v>659</v>
      </c>
      <c r="AA242" s="228" t="s">
        <v>658</v>
      </c>
    </row>
    <row r="243" spans="1:27" s="47" customFormat="1" ht="23.4" customHeight="1">
      <c r="A243" s="225">
        <v>108</v>
      </c>
      <c r="B243" s="226" t="s">
        <v>433</v>
      </c>
      <c r="C243" s="238">
        <v>5624</v>
      </c>
      <c r="D243" s="224">
        <v>146</v>
      </c>
      <c r="E243" s="225">
        <v>24</v>
      </c>
      <c r="F243" s="222" t="s">
        <v>434</v>
      </c>
      <c r="G243" s="225">
        <v>9</v>
      </c>
      <c r="H243" s="226">
        <v>0</v>
      </c>
      <c r="I243" s="225">
        <v>78</v>
      </c>
      <c r="J243" s="227">
        <v>3678</v>
      </c>
      <c r="K243" s="262"/>
      <c r="L243" s="227">
        <v>3678</v>
      </c>
      <c r="M243" s="262"/>
      <c r="N243" s="263"/>
      <c r="O243" s="263"/>
      <c r="P243" s="263"/>
      <c r="Q243" s="264"/>
      <c r="R243" s="263"/>
      <c r="S243" s="263"/>
      <c r="T243" s="263"/>
      <c r="U243" s="263"/>
      <c r="V243" s="265"/>
      <c r="W243" s="266"/>
      <c r="X243" s="238">
        <v>108</v>
      </c>
      <c r="Y243" s="232" t="s">
        <v>70</v>
      </c>
      <c r="Z243" s="230" t="s">
        <v>660</v>
      </c>
      <c r="AA243" s="230" t="s">
        <v>661</v>
      </c>
    </row>
    <row r="244" spans="1:27" s="47" customFormat="1" ht="23.4" customHeight="1">
      <c r="A244" s="225"/>
      <c r="B244" s="226" t="s">
        <v>433</v>
      </c>
      <c r="C244" s="238">
        <v>3293</v>
      </c>
      <c r="D244" s="224">
        <v>133</v>
      </c>
      <c r="E244" s="225">
        <v>93</v>
      </c>
      <c r="F244" s="222"/>
      <c r="G244" s="225">
        <v>10</v>
      </c>
      <c r="H244" s="226">
        <v>0</v>
      </c>
      <c r="I244" s="225">
        <v>32</v>
      </c>
      <c r="J244" s="227">
        <v>4032</v>
      </c>
      <c r="K244" s="262"/>
      <c r="L244" s="227">
        <v>4032</v>
      </c>
      <c r="M244" s="262"/>
      <c r="N244" s="263"/>
      <c r="O244" s="263"/>
      <c r="P244" s="263"/>
      <c r="Q244" s="264"/>
      <c r="R244" s="263"/>
      <c r="S244" s="263"/>
      <c r="T244" s="263"/>
      <c r="U244" s="263"/>
      <c r="V244" s="265"/>
      <c r="W244" s="266"/>
      <c r="X244" s="238"/>
      <c r="Y244" s="232"/>
      <c r="Z244" s="230"/>
      <c r="AA244" s="230"/>
    </row>
    <row r="245" spans="1:27" ht="23.4" customHeight="1">
      <c r="A245" s="225">
        <v>109</v>
      </c>
      <c r="B245" s="226" t="s">
        <v>433</v>
      </c>
      <c r="C245" s="238">
        <v>3715</v>
      </c>
      <c r="D245" s="224">
        <v>121</v>
      </c>
      <c r="E245" s="225">
        <v>15</v>
      </c>
      <c r="F245" s="222" t="s">
        <v>434</v>
      </c>
      <c r="G245" s="225">
        <v>12</v>
      </c>
      <c r="H245" s="226">
        <v>3</v>
      </c>
      <c r="I245" s="225">
        <v>59</v>
      </c>
      <c r="J245" s="227">
        <v>5159</v>
      </c>
      <c r="L245" s="227">
        <v>5159</v>
      </c>
      <c r="X245" s="238">
        <v>109</v>
      </c>
      <c r="Y245" s="232" t="s">
        <v>70</v>
      </c>
      <c r="Z245" s="230" t="s">
        <v>662</v>
      </c>
      <c r="AA245" s="230" t="s">
        <v>663</v>
      </c>
    </row>
    <row r="246" spans="1:27" ht="23.4" customHeight="1">
      <c r="A246" s="221">
        <v>110</v>
      </c>
      <c r="B246" s="222" t="s">
        <v>433</v>
      </c>
      <c r="C246" s="223">
        <v>5625</v>
      </c>
      <c r="D246" s="224">
        <v>147</v>
      </c>
      <c r="E246" s="221">
        <v>25</v>
      </c>
      <c r="F246" s="222" t="s">
        <v>434</v>
      </c>
      <c r="G246" s="221">
        <v>11</v>
      </c>
      <c r="H246" s="222">
        <v>3</v>
      </c>
      <c r="I246" s="221">
        <v>51</v>
      </c>
      <c r="J246" s="227">
        <v>4751</v>
      </c>
      <c r="L246" s="227">
        <v>4751</v>
      </c>
      <c r="N246" s="228"/>
      <c r="O246" s="228"/>
      <c r="P246" s="228"/>
      <c r="Q246" s="239"/>
      <c r="R246" s="228"/>
      <c r="S246" s="228"/>
      <c r="T246" s="228"/>
      <c r="U246" s="228"/>
      <c r="V246" s="240"/>
      <c r="X246" s="223">
        <v>110</v>
      </c>
      <c r="Y246" s="233" t="s">
        <v>70</v>
      </c>
      <c r="Z246" s="228" t="s">
        <v>664</v>
      </c>
      <c r="AA246" s="228" t="s">
        <v>665</v>
      </c>
    </row>
    <row r="247" spans="1:27" ht="23.4" customHeight="1">
      <c r="A247" s="221">
        <v>111</v>
      </c>
      <c r="B247" s="222" t="s">
        <v>433</v>
      </c>
      <c r="C247" s="223">
        <v>7996</v>
      </c>
      <c r="D247" s="224">
        <v>177</v>
      </c>
      <c r="E247" s="221">
        <v>96</v>
      </c>
      <c r="F247" s="222" t="s">
        <v>434</v>
      </c>
      <c r="G247" s="221">
        <v>11</v>
      </c>
      <c r="H247" s="222">
        <v>1</v>
      </c>
      <c r="I247" s="221">
        <v>90</v>
      </c>
      <c r="J247" s="227">
        <v>4590</v>
      </c>
      <c r="L247" s="227">
        <v>4590</v>
      </c>
      <c r="N247" s="228"/>
      <c r="O247" s="228"/>
      <c r="P247" s="228"/>
      <c r="Q247" s="239"/>
      <c r="R247" s="228"/>
      <c r="S247" s="228"/>
      <c r="T247" s="228"/>
      <c r="U247" s="228"/>
      <c r="V247" s="240"/>
      <c r="X247" s="223">
        <v>111</v>
      </c>
      <c r="Y247" s="233" t="s">
        <v>86</v>
      </c>
      <c r="Z247" s="228" t="s">
        <v>666</v>
      </c>
      <c r="AA247" s="228" t="s">
        <v>661</v>
      </c>
    </row>
    <row r="248" spans="1:27" ht="23.4" customHeight="1">
      <c r="B248" s="222" t="s">
        <v>433</v>
      </c>
      <c r="C248" s="223">
        <v>4908</v>
      </c>
      <c r="D248" s="224">
        <v>30</v>
      </c>
      <c r="E248" s="221">
        <v>8</v>
      </c>
      <c r="G248" s="221">
        <v>3</v>
      </c>
      <c r="H248" s="222">
        <v>2</v>
      </c>
      <c r="I248" s="221">
        <v>87</v>
      </c>
      <c r="J248" s="227">
        <v>1487</v>
      </c>
      <c r="L248" s="227">
        <v>1487</v>
      </c>
      <c r="N248" s="228"/>
      <c r="O248" s="228"/>
      <c r="P248" s="228"/>
      <c r="Q248" s="239"/>
      <c r="R248" s="228"/>
      <c r="S248" s="228"/>
      <c r="T248" s="228"/>
      <c r="U248" s="228"/>
      <c r="V248" s="240"/>
    </row>
    <row r="249" spans="1:27" ht="23.4" customHeight="1">
      <c r="B249" s="222" t="s">
        <v>433</v>
      </c>
      <c r="C249" s="223">
        <v>3046</v>
      </c>
      <c r="D249" s="224">
        <v>10</v>
      </c>
      <c r="E249" s="221">
        <v>46</v>
      </c>
      <c r="G249" s="221">
        <v>11</v>
      </c>
      <c r="H249" s="222">
        <v>2</v>
      </c>
      <c r="I249" s="221">
        <v>33</v>
      </c>
      <c r="J249" s="227">
        <v>4633</v>
      </c>
      <c r="L249" s="227">
        <v>4633</v>
      </c>
      <c r="N249" s="228"/>
      <c r="O249" s="228"/>
      <c r="P249" s="228"/>
      <c r="Q249" s="239"/>
      <c r="R249" s="228"/>
      <c r="S249" s="228"/>
      <c r="T249" s="228"/>
      <c r="U249" s="228"/>
      <c r="V249" s="240"/>
    </row>
    <row r="250" spans="1:27" ht="23.4" customHeight="1">
      <c r="A250" s="221">
        <v>112</v>
      </c>
      <c r="B250" s="222" t="s">
        <v>459</v>
      </c>
      <c r="C250" s="223">
        <v>807</v>
      </c>
      <c r="D250" s="224">
        <v>122</v>
      </c>
      <c r="E250" s="221">
        <v>7</v>
      </c>
      <c r="F250" s="222" t="s">
        <v>434</v>
      </c>
      <c r="G250" s="221">
        <v>7</v>
      </c>
      <c r="H250" s="222">
        <v>1</v>
      </c>
      <c r="I250" s="221">
        <v>35</v>
      </c>
      <c r="J250" s="227">
        <v>2935</v>
      </c>
      <c r="L250" s="227">
        <v>2935</v>
      </c>
      <c r="N250" s="228"/>
      <c r="O250" s="228"/>
      <c r="P250" s="228"/>
      <c r="Q250" s="239"/>
      <c r="R250" s="228"/>
      <c r="S250" s="228"/>
      <c r="T250" s="228"/>
      <c r="U250" s="228"/>
      <c r="V250" s="240"/>
      <c r="X250" s="223">
        <v>112</v>
      </c>
      <c r="Y250" s="233" t="s">
        <v>70</v>
      </c>
      <c r="Z250" s="228" t="s">
        <v>667</v>
      </c>
      <c r="AA250" s="228" t="s">
        <v>668</v>
      </c>
    </row>
    <row r="251" spans="1:27" ht="23.4" customHeight="1">
      <c r="N251" s="228"/>
      <c r="O251" s="228"/>
      <c r="P251" s="228"/>
      <c r="Q251" s="239"/>
      <c r="R251" s="228"/>
      <c r="S251" s="228"/>
      <c r="T251" s="228"/>
      <c r="U251" s="228"/>
      <c r="V251" s="240"/>
      <c r="AA251" s="228" t="s">
        <v>610</v>
      </c>
    </row>
    <row r="252" spans="1:27" ht="23.4" customHeight="1">
      <c r="A252" s="221">
        <v>113</v>
      </c>
      <c r="B252" s="222" t="s">
        <v>433</v>
      </c>
      <c r="C252" s="223">
        <v>4907</v>
      </c>
      <c r="D252" s="224">
        <v>28</v>
      </c>
      <c r="E252" s="221">
        <v>7</v>
      </c>
      <c r="F252" s="222" t="s">
        <v>434</v>
      </c>
      <c r="G252" s="221">
        <v>12</v>
      </c>
      <c r="H252" s="222">
        <v>1</v>
      </c>
      <c r="I252" s="221">
        <v>76</v>
      </c>
      <c r="J252" s="227">
        <v>4976</v>
      </c>
      <c r="L252" s="227">
        <v>4976</v>
      </c>
      <c r="N252" s="228"/>
      <c r="O252" s="228"/>
      <c r="P252" s="228"/>
      <c r="Q252" s="239"/>
      <c r="R252" s="228"/>
      <c r="S252" s="228"/>
      <c r="T252" s="228"/>
      <c r="U252" s="228"/>
      <c r="V252" s="240"/>
      <c r="X252" s="223">
        <v>113</v>
      </c>
      <c r="Y252" s="233" t="s">
        <v>63</v>
      </c>
      <c r="Z252" s="228" t="s">
        <v>669</v>
      </c>
      <c r="AA252" s="228" t="s">
        <v>670</v>
      </c>
    </row>
    <row r="253" spans="1:27" ht="17.399999999999999" customHeight="1">
      <c r="N253" s="228"/>
      <c r="O253" s="228"/>
      <c r="P253" s="228"/>
      <c r="Q253" s="239"/>
      <c r="R253" s="228"/>
      <c r="S253" s="228"/>
      <c r="T253" s="228"/>
      <c r="U253" s="228"/>
      <c r="V253" s="240"/>
      <c r="AA253" s="228" t="s">
        <v>671</v>
      </c>
    </row>
    <row r="254" spans="1:27" ht="23.4" customHeight="1">
      <c r="A254" s="221">
        <v>114</v>
      </c>
      <c r="B254" s="222" t="s">
        <v>505</v>
      </c>
      <c r="C254" s="223">
        <v>51997</v>
      </c>
      <c r="D254" s="224">
        <v>16</v>
      </c>
      <c r="E254" s="221">
        <v>713</v>
      </c>
      <c r="F254" s="222" t="s">
        <v>434</v>
      </c>
      <c r="G254" s="221">
        <v>4</v>
      </c>
      <c r="H254" s="222">
        <v>2</v>
      </c>
      <c r="I254" s="221">
        <v>97.9</v>
      </c>
      <c r="J254" s="227">
        <v>1898</v>
      </c>
      <c r="L254" s="227">
        <v>1898</v>
      </c>
      <c r="N254" s="228"/>
      <c r="O254" s="228"/>
      <c r="P254" s="228"/>
      <c r="Q254" s="239"/>
      <c r="R254" s="228"/>
      <c r="S254" s="228"/>
      <c r="T254" s="228"/>
      <c r="U254" s="228"/>
      <c r="V254" s="240"/>
      <c r="X254" s="223">
        <v>114</v>
      </c>
      <c r="Y254" s="233" t="s">
        <v>63</v>
      </c>
      <c r="Z254" s="228" t="s">
        <v>672</v>
      </c>
      <c r="AA254" s="228" t="s">
        <v>673</v>
      </c>
    </row>
    <row r="255" spans="1:27" ht="23.4" customHeight="1">
      <c r="B255" s="222" t="s">
        <v>505</v>
      </c>
      <c r="C255" s="223">
        <v>51998</v>
      </c>
      <c r="D255" s="224">
        <v>1</v>
      </c>
      <c r="E255" s="221">
        <v>714</v>
      </c>
      <c r="G255" s="221">
        <v>4</v>
      </c>
      <c r="H255" s="222">
        <v>2</v>
      </c>
      <c r="I255" s="221">
        <v>26</v>
      </c>
      <c r="J255" s="227">
        <v>1826</v>
      </c>
      <c r="L255" s="227">
        <v>1826</v>
      </c>
      <c r="N255" s="228"/>
      <c r="O255" s="228"/>
      <c r="P255" s="228"/>
      <c r="Q255" s="239"/>
      <c r="R255" s="228"/>
      <c r="S255" s="228"/>
      <c r="T255" s="228"/>
      <c r="U255" s="228"/>
      <c r="V255" s="240"/>
      <c r="AA255" s="228" t="s">
        <v>610</v>
      </c>
    </row>
    <row r="256" spans="1:27" ht="23.4" customHeight="1">
      <c r="A256" s="221">
        <v>115</v>
      </c>
      <c r="B256" s="222" t="s">
        <v>505</v>
      </c>
      <c r="C256" s="223">
        <v>51995</v>
      </c>
      <c r="D256" s="224">
        <v>14</v>
      </c>
      <c r="E256" s="221">
        <v>711</v>
      </c>
      <c r="F256" s="222" t="s">
        <v>434</v>
      </c>
      <c r="G256" s="221">
        <v>5</v>
      </c>
      <c r="H256" s="222">
        <v>0</v>
      </c>
      <c r="I256" s="221">
        <v>21.7</v>
      </c>
      <c r="J256" s="227">
        <v>2022</v>
      </c>
      <c r="L256" s="227">
        <v>2022</v>
      </c>
      <c r="N256" s="228"/>
      <c r="O256" s="228"/>
      <c r="P256" s="228"/>
      <c r="Q256" s="239"/>
      <c r="R256" s="228"/>
      <c r="S256" s="228"/>
      <c r="T256" s="228"/>
      <c r="U256" s="228"/>
      <c r="V256" s="240"/>
      <c r="X256" s="223">
        <v>115</v>
      </c>
      <c r="Y256" s="233" t="s">
        <v>63</v>
      </c>
      <c r="Z256" s="228" t="s">
        <v>674</v>
      </c>
      <c r="AA256" s="228" t="s">
        <v>673</v>
      </c>
    </row>
    <row r="257" spans="1:27" ht="23.4" customHeight="1">
      <c r="B257" s="222" t="s">
        <v>505</v>
      </c>
      <c r="C257" s="223">
        <v>51996</v>
      </c>
      <c r="D257" s="224">
        <v>15</v>
      </c>
      <c r="E257" s="221">
        <v>712</v>
      </c>
      <c r="G257" s="221">
        <v>4</v>
      </c>
      <c r="H257" s="222">
        <v>3</v>
      </c>
      <c r="I257" s="221">
        <v>67.900000000000006</v>
      </c>
      <c r="J257" s="227">
        <v>1968</v>
      </c>
      <c r="L257" s="227">
        <v>1968</v>
      </c>
      <c r="N257" s="228"/>
      <c r="O257" s="228"/>
      <c r="P257" s="228"/>
      <c r="Q257" s="239"/>
      <c r="R257" s="228"/>
      <c r="S257" s="228"/>
      <c r="T257" s="228"/>
      <c r="U257" s="228"/>
      <c r="V257" s="240"/>
      <c r="AA257" s="228" t="s">
        <v>610</v>
      </c>
    </row>
    <row r="258" spans="1:27" ht="23.4" customHeight="1">
      <c r="A258" s="221">
        <v>116</v>
      </c>
      <c r="B258" s="222" t="s">
        <v>505</v>
      </c>
      <c r="C258" s="223">
        <v>51993</v>
      </c>
      <c r="D258" s="224">
        <v>12</v>
      </c>
      <c r="E258" s="221">
        <v>709</v>
      </c>
      <c r="F258" s="222" t="s">
        <v>434</v>
      </c>
      <c r="G258" s="221">
        <v>5</v>
      </c>
      <c r="H258" s="222">
        <v>1</v>
      </c>
      <c r="I258" s="237" t="s">
        <v>676</v>
      </c>
      <c r="J258" s="227">
        <v>2106</v>
      </c>
      <c r="L258" s="227">
        <v>2106</v>
      </c>
      <c r="N258" s="228"/>
      <c r="O258" s="228"/>
      <c r="P258" s="228"/>
      <c r="Q258" s="239"/>
      <c r="R258" s="228"/>
      <c r="S258" s="228"/>
      <c r="T258" s="228"/>
      <c r="U258" s="228"/>
      <c r="V258" s="240"/>
      <c r="X258" s="223">
        <v>116</v>
      </c>
      <c r="Y258" s="233" t="s">
        <v>63</v>
      </c>
      <c r="Z258" s="228" t="s">
        <v>675</v>
      </c>
      <c r="AA258" s="228" t="s">
        <v>673</v>
      </c>
    </row>
    <row r="259" spans="1:27" ht="23.4" customHeight="1">
      <c r="B259" s="222" t="s">
        <v>505</v>
      </c>
      <c r="C259" s="223">
        <v>51994</v>
      </c>
      <c r="D259" s="224">
        <v>13</v>
      </c>
      <c r="E259" s="221">
        <v>710</v>
      </c>
      <c r="G259" s="221">
        <v>5</v>
      </c>
      <c r="H259" s="222">
        <v>0</v>
      </c>
      <c r="I259" s="221">
        <v>58.7</v>
      </c>
      <c r="J259" s="227">
        <v>2059</v>
      </c>
      <c r="L259" s="227">
        <v>2059</v>
      </c>
      <c r="N259" s="228"/>
      <c r="O259" s="228"/>
      <c r="P259" s="228"/>
      <c r="Q259" s="239"/>
      <c r="R259" s="228"/>
      <c r="S259" s="228"/>
      <c r="T259" s="228"/>
      <c r="U259" s="228"/>
      <c r="V259" s="240"/>
      <c r="AA259" s="228" t="s">
        <v>610</v>
      </c>
    </row>
    <row r="260" spans="1:27" ht="23.4" customHeight="1">
      <c r="A260" s="221">
        <v>117</v>
      </c>
      <c r="B260" s="222" t="s">
        <v>459</v>
      </c>
      <c r="C260" s="223">
        <v>591</v>
      </c>
      <c r="D260" s="223">
        <v>99</v>
      </c>
      <c r="E260" s="221">
        <v>41</v>
      </c>
      <c r="F260" s="222" t="s">
        <v>434</v>
      </c>
      <c r="G260" s="221">
        <v>7</v>
      </c>
      <c r="H260" s="222">
        <v>1</v>
      </c>
      <c r="I260" s="221">
        <v>61</v>
      </c>
      <c r="J260" s="227">
        <v>2961</v>
      </c>
      <c r="L260" s="227">
        <v>2961</v>
      </c>
      <c r="N260" s="228"/>
      <c r="O260" s="228"/>
      <c r="P260" s="228"/>
      <c r="Q260" s="239"/>
      <c r="R260" s="228"/>
      <c r="S260" s="228"/>
      <c r="T260" s="228"/>
      <c r="U260" s="228"/>
      <c r="V260" s="240"/>
      <c r="X260" s="223">
        <v>117</v>
      </c>
      <c r="Y260" s="233" t="s">
        <v>86</v>
      </c>
      <c r="Z260" s="228" t="s">
        <v>677</v>
      </c>
      <c r="AA260" s="228" t="s">
        <v>678</v>
      </c>
    </row>
    <row r="261" spans="1:27" ht="23.4" customHeight="1">
      <c r="D261" s="223"/>
      <c r="N261" s="228"/>
      <c r="O261" s="228"/>
      <c r="P261" s="228"/>
      <c r="Q261" s="239"/>
      <c r="R261" s="228"/>
      <c r="S261" s="228"/>
      <c r="T261" s="228"/>
      <c r="U261" s="228"/>
      <c r="V261" s="240"/>
      <c r="Z261" s="228" t="s">
        <v>679</v>
      </c>
      <c r="AA261" s="228" t="s">
        <v>680</v>
      </c>
    </row>
    <row r="262" spans="1:27" ht="23.4" customHeight="1">
      <c r="A262" s="221">
        <v>118</v>
      </c>
      <c r="B262" s="222" t="s">
        <v>459</v>
      </c>
      <c r="C262" s="223">
        <v>590</v>
      </c>
      <c r="D262" s="224">
        <v>98</v>
      </c>
      <c r="E262" s="221">
        <v>40</v>
      </c>
      <c r="F262" s="222" t="s">
        <v>434</v>
      </c>
      <c r="G262" s="221">
        <v>7</v>
      </c>
      <c r="H262" s="222">
        <v>0</v>
      </c>
      <c r="I262" s="221">
        <v>91</v>
      </c>
      <c r="J262" s="227">
        <v>2891</v>
      </c>
      <c r="L262" s="227">
        <v>2891</v>
      </c>
      <c r="N262" s="228"/>
      <c r="O262" s="228"/>
      <c r="P262" s="228"/>
      <c r="Q262" s="239"/>
      <c r="R262" s="228"/>
      <c r="S262" s="228"/>
      <c r="T262" s="228"/>
      <c r="U262" s="228"/>
      <c r="V262" s="240"/>
      <c r="X262" s="223">
        <v>118</v>
      </c>
      <c r="Y262" s="233" t="s">
        <v>70</v>
      </c>
      <c r="Z262" s="228" t="s">
        <v>681</v>
      </c>
      <c r="AA262" s="228" t="s">
        <v>682</v>
      </c>
    </row>
    <row r="263" spans="1:27" ht="23.4" customHeight="1">
      <c r="A263" s="221">
        <v>119</v>
      </c>
      <c r="B263" s="222" t="s">
        <v>66</v>
      </c>
      <c r="C263" s="223">
        <v>5048</v>
      </c>
      <c r="D263" s="224">
        <v>130</v>
      </c>
      <c r="E263" s="221">
        <v>48</v>
      </c>
      <c r="F263" s="222" t="s">
        <v>434</v>
      </c>
      <c r="G263" s="221">
        <v>3</v>
      </c>
      <c r="H263" s="222">
        <v>1</v>
      </c>
      <c r="I263" s="221">
        <v>2</v>
      </c>
      <c r="J263" s="227">
        <v>1302</v>
      </c>
      <c r="L263" s="227">
        <v>1302</v>
      </c>
      <c r="N263" s="228"/>
      <c r="O263" s="228"/>
      <c r="P263" s="228"/>
      <c r="Q263" s="239"/>
      <c r="R263" s="228"/>
      <c r="S263" s="228"/>
      <c r="T263" s="228"/>
      <c r="U263" s="228"/>
      <c r="V263" s="240"/>
      <c r="X263" s="223">
        <v>119</v>
      </c>
      <c r="Y263" s="233" t="s">
        <v>70</v>
      </c>
      <c r="Z263" s="228" t="s">
        <v>683</v>
      </c>
      <c r="AA263" s="228" t="s">
        <v>684</v>
      </c>
    </row>
    <row r="264" spans="1:27" ht="23.4" customHeight="1">
      <c r="B264" s="222" t="s">
        <v>66</v>
      </c>
      <c r="C264" s="223">
        <v>4915</v>
      </c>
      <c r="D264" s="224">
        <v>110</v>
      </c>
      <c r="E264" s="221">
        <v>15</v>
      </c>
      <c r="G264" s="221">
        <v>11</v>
      </c>
      <c r="H264" s="222">
        <v>1</v>
      </c>
      <c r="I264" s="221">
        <v>23</v>
      </c>
      <c r="J264" s="227">
        <v>4523</v>
      </c>
      <c r="L264" s="227">
        <v>4523</v>
      </c>
      <c r="N264" s="228"/>
      <c r="O264" s="228"/>
      <c r="P264" s="228"/>
      <c r="Q264" s="239"/>
      <c r="R264" s="228"/>
      <c r="S264" s="228"/>
      <c r="T264" s="228"/>
      <c r="U264" s="228"/>
      <c r="V264" s="240"/>
    </row>
    <row r="265" spans="1:27" ht="23.4" customHeight="1">
      <c r="B265" s="222" t="s">
        <v>66</v>
      </c>
      <c r="C265" s="223">
        <v>8154</v>
      </c>
      <c r="D265" s="224">
        <v>185</v>
      </c>
      <c r="E265" s="221">
        <v>54</v>
      </c>
      <c r="G265" s="221">
        <v>5</v>
      </c>
      <c r="H265" s="222">
        <v>2</v>
      </c>
      <c r="I265" s="237" t="s">
        <v>574</v>
      </c>
      <c r="J265" s="227">
        <v>2208</v>
      </c>
      <c r="L265" s="227">
        <v>2208</v>
      </c>
      <c r="N265" s="228"/>
      <c r="O265" s="228"/>
      <c r="P265" s="228"/>
      <c r="Q265" s="239"/>
      <c r="R265" s="228"/>
      <c r="S265" s="228"/>
      <c r="T265" s="228"/>
      <c r="U265" s="228"/>
      <c r="V265" s="240"/>
    </row>
    <row r="266" spans="1:27" ht="23.4" customHeight="1">
      <c r="B266" s="222" t="s">
        <v>66</v>
      </c>
      <c r="C266" s="223">
        <v>5049</v>
      </c>
      <c r="D266" s="224">
        <v>133</v>
      </c>
      <c r="E266" s="221">
        <v>49</v>
      </c>
      <c r="G266" s="221">
        <v>12</v>
      </c>
      <c r="H266" s="222">
        <v>3</v>
      </c>
      <c r="I266" s="221">
        <v>31</v>
      </c>
      <c r="J266" s="227">
        <v>5131</v>
      </c>
      <c r="L266" s="227">
        <v>5131</v>
      </c>
      <c r="N266" s="228"/>
      <c r="O266" s="228"/>
      <c r="P266" s="228"/>
      <c r="Q266" s="239"/>
      <c r="R266" s="228"/>
      <c r="S266" s="228"/>
      <c r="T266" s="228"/>
      <c r="U266" s="228"/>
      <c r="V266" s="240"/>
    </row>
    <row r="267" spans="1:27" ht="23.4" customHeight="1">
      <c r="B267" s="222" t="s">
        <v>66</v>
      </c>
      <c r="C267" s="223">
        <v>7466</v>
      </c>
      <c r="D267" s="224">
        <v>156</v>
      </c>
      <c r="E267" s="221">
        <v>66</v>
      </c>
      <c r="G267" s="221">
        <v>9</v>
      </c>
      <c r="H267" s="222">
        <v>1</v>
      </c>
      <c r="I267" s="221">
        <v>22</v>
      </c>
      <c r="J267" s="227">
        <v>3722</v>
      </c>
      <c r="L267" s="227">
        <v>3722</v>
      </c>
      <c r="N267" s="228"/>
      <c r="O267" s="228"/>
      <c r="P267" s="228"/>
      <c r="Q267" s="239"/>
      <c r="R267" s="228"/>
      <c r="S267" s="228"/>
      <c r="T267" s="228"/>
      <c r="U267" s="228"/>
      <c r="V267" s="240"/>
    </row>
    <row r="268" spans="1:27" ht="23.4" customHeight="1">
      <c r="A268" s="221">
        <v>120</v>
      </c>
      <c r="B268" s="222" t="s">
        <v>459</v>
      </c>
      <c r="C268" s="223">
        <v>812</v>
      </c>
      <c r="D268" s="224">
        <v>127</v>
      </c>
      <c r="E268" s="221">
        <v>12</v>
      </c>
      <c r="F268" s="222" t="s">
        <v>434</v>
      </c>
      <c r="G268" s="221">
        <v>5</v>
      </c>
      <c r="H268" s="222">
        <v>0</v>
      </c>
      <c r="I268" s="221">
        <v>0</v>
      </c>
      <c r="J268" s="227">
        <v>2000</v>
      </c>
      <c r="L268" s="227">
        <v>2000</v>
      </c>
      <c r="N268" s="228"/>
      <c r="O268" s="228"/>
      <c r="P268" s="228"/>
      <c r="Q268" s="239"/>
      <c r="R268" s="228"/>
      <c r="S268" s="228"/>
      <c r="T268" s="228"/>
      <c r="U268" s="228"/>
      <c r="V268" s="240"/>
      <c r="X268" s="223">
        <v>120</v>
      </c>
      <c r="Y268" s="233" t="s">
        <v>70</v>
      </c>
      <c r="Z268" s="228" t="s">
        <v>685</v>
      </c>
      <c r="AA268" s="228" t="s">
        <v>686</v>
      </c>
    </row>
    <row r="269" spans="1:27" ht="23.4" customHeight="1">
      <c r="B269" s="222" t="s">
        <v>66</v>
      </c>
      <c r="C269" s="223">
        <v>8151</v>
      </c>
      <c r="D269" s="224">
        <v>184</v>
      </c>
      <c r="E269" s="221">
        <v>51</v>
      </c>
      <c r="G269" s="221">
        <v>1</v>
      </c>
      <c r="H269" s="222">
        <v>1</v>
      </c>
      <c r="I269" s="221">
        <v>52</v>
      </c>
      <c r="J269" s="227">
        <v>552</v>
      </c>
      <c r="L269" s="227">
        <v>552</v>
      </c>
      <c r="N269" s="228"/>
      <c r="O269" s="228"/>
      <c r="P269" s="228"/>
      <c r="Q269" s="239"/>
      <c r="R269" s="228"/>
      <c r="S269" s="228"/>
      <c r="T269" s="228"/>
      <c r="U269" s="228"/>
      <c r="V269" s="240"/>
    </row>
    <row r="270" spans="1:27" ht="23.4" customHeight="1">
      <c r="B270" s="222" t="s">
        <v>66</v>
      </c>
      <c r="C270" s="223">
        <v>7531</v>
      </c>
      <c r="D270" s="224">
        <v>170</v>
      </c>
      <c r="E270" s="221">
        <v>31</v>
      </c>
      <c r="G270" s="221">
        <v>3</v>
      </c>
      <c r="H270" s="222">
        <v>1</v>
      </c>
      <c r="I270" s="221">
        <v>34</v>
      </c>
      <c r="J270" s="227">
        <v>1334</v>
      </c>
      <c r="L270" s="227">
        <v>1334</v>
      </c>
      <c r="N270" s="228"/>
      <c r="O270" s="228"/>
      <c r="P270" s="228"/>
      <c r="Q270" s="239"/>
      <c r="R270" s="228"/>
      <c r="S270" s="228"/>
      <c r="T270" s="228"/>
      <c r="U270" s="228"/>
      <c r="V270" s="240"/>
    </row>
    <row r="271" spans="1:27" ht="23.4" customHeight="1">
      <c r="B271" s="222" t="s">
        <v>66</v>
      </c>
      <c r="C271" s="223">
        <v>3524</v>
      </c>
      <c r="D271" s="224">
        <v>92</v>
      </c>
      <c r="E271" s="221">
        <v>24</v>
      </c>
      <c r="G271" s="221">
        <v>6</v>
      </c>
      <c r="H271" s="222">
        <v>3</v>
      </c>
      <c r="I271" s="221">
        <v>45</v>
      </c>
      <c r="J271" s="227">
        <v>2745</v>
      </c>
      <c r="L271" s="227">
        <v>2745</v>
      </c>
      <c r="N271" s="228"/>
      <c r="O271" s="228"/>
      <c r="P271" s="228"/>
      <c r="Q271" s="239"/>
      <c r="R271" s="228"/>
      <c r="S271" s="228"/>
      <c r="T271" s="228"/>
      <c r="U271" s="228"/>
      <c r="V271" s="240"/>
    </row>
    <row r="272" spans="1:27" ht="23.4" customHeight="1">
      <c r="A272" s="221">
        <v>121</v>
      </c>
      <c r="B272" s="222" t="s">
        <v>66</v>
      </c>
      <c r="C272" s="223">
        <v>5532</v>
      </c>
      <c r="D272" s="224">
        <v>97</v>
      </c>
      <c r="E272" s="221">
        <v>32</v>
      </c>
      <c r="F272" s="222" t="s">
        <v>434</v>
      </c>
      <c r="G272" s="221">
        <v>10</v>
      </c>
      <c r="H272" s="222">
        <v>0</v>
      </c>
      <c r="I272" s="221">
        <v>0</v>
      </c>
      <c r="J272" s="227">
        <v>4000</v>
      </c>
      <c r="L272" s="227">
        <v>4000</v>
      </c>
      <c r="N272" s="228"/>
      <c r="O272" s="228"/>
      <c r="P272" s="228"/>
      <c r="Q272" s="239"/>
      <c r="R272" s="228"/>
      <c r="S272" s="228"/>
      <c r="T272" s="228"/>
      <c r="U272" s="228"/>
      <c r="V272" s="240"/>
      <c r="X272" s="223">
        <v>121</v>
      </c>
      <c r="Y272" s="233" t="s">
        <v>70</v>
      </c>
      <c r="Z272" s="228" t="s">
        <v>687</v>
      </c>
      <c r="AA272" s="228" t="s">
        <v>688</v>
      </c>
    </row>
    <row r="273" spans="1:27" ht="23.4" customHeight="1">
      <c r="B273" s="222" t="s">
        <v>459</v>
      </c>
      <c r="C273" s="223">
        <v>811</v>
      </c>
      <c r="D273" s="224">
        <v>126</v>
      </c>
      <c r="E273" s="221">
        <v>11</v>
      </c>
      <c r="G273" s="221">
        <v>5</v>
      </c>
      <c r="H273" s="222">
        <v>0</v>
      </c>
      <c r="I273" s="221">
        <v>0</v>
      </c>
      <c r="J273" s="227">
        <v>2000</v>
      </c>
      <c r="L273" s="227">
        <v>2000</v>
      </c>
      <c r="N273" s="228"/>
      <c r="O273" s="228"/>
      <c r="P273" s="228"/>
      <c r="Q273" s="239"/>
      <c r="R273" s="228"/>
      <c r="S273" s="228"/>
      <c r="T273" s="228"/>
      <c r="U273" s="228"/>
      <c r="V273" s="240"/>
    </row>
    <row r="274" spans="1:27" ht="23.4" customHeight="1">
      <c r="B274" s="222" t="s">
        <v>459</v>
      </c>
      <c r="C274" s="223">
        <v>810</v>
      </c>
      <c r="D274" s="224">
        <v>125</v>
      </c>
      <c r="E274" s="221">
        <v>10</v>
      </c>
      <c r="G274" s="221">
        <v>3</v>
      </c>
      <c r="H274" s="222">
        <v>1</v>
      </c>
      <c r="I274" s="221">
        <v>82</v>
      </c>
      <c r="J274" s="227">
        <v>1382</v>
      </c>
      <c r="L274" s="227">
        <v>1382</v>
      </c>
      <c r="N274" s="228"/>
      <c r="O274" s="228"/>
      <c r="P274" s="228"/>
      <c r="Q274" s="239"/>
      <c r="R274" s="228"/>
      <c r="S274" s="228"/>
      <c r="T274" s="228"/>
      <c r="U274" s="228"/>
      <c r="V274" s="240"/>
    </row>
    <row r="275" spans="1:27" ht="23.4" customHeight="1">
      <c r="A275" s="255">
        <v>122</v>
      </c>
      <c r="B275" s="260" t="s">
        <v>66</v>
      </c>
      <c r="C275" s="261"/>
      <c r="D275" s="224">
        <v>7</v>
      </c>
      <c r="E275" s="255"/>
      <c r="F275" s="222" t="s">
        <v>434</v>
      </c>
      <c r="G275" s="255">
        <v>22</v>
      </c>
      <c r="H275" s="260">
        <v>2</v>
      </c>
      <c r="I275" s="255">
        <v>88</v>
      </c>
      <c r="J275" s="227">
        <v>9088</v>
      </c>
      <c r="L275" s="227">
        <v>9088</v>
      </c>
      <c r="N275" s="228"/>
      <c r="O275" s="228"/>
      <c r="P275" s="228"/>
      <c r="Q275" s="239"/>
      <c r="R275" s="228"/>
      <c r="S275" s="228"/>
      <c r="T275" s="228"/>
      <c r="U275" s="228"/>
      <c r="V275" s="240"/>
      <c r="X275" s="261">
        <v>122</v>
      </c>
      <c r="Y275" s="283" t="s">
        <v>63</v>
      </c>
      <c r="Z275" s="284" t="s">
        <v>689</v>
      </c>
      <c r="AA275" s="284" t="s">
        <v>690</v>
      </c>
    </row>
    <row r="276" spans="1:27" ht="23.4" customHeight="1">
      <c r="A276" s="255"/>
      <c r="B276" s="260"/>
      <c r="C276" s="261"/>
      <c r="E276" s="255"/>
      <c r="G276" s="255"/>
      <c r="H276" s="260"/>
      <c r="I276" s="255"/>
      <c r="N276" s="228"/>
      <c r="O276" s="228"/>
      <c r="P276" s="228"/>
      <c r="Q276" s="239"/>
      <c r="R276" s="228"/>
      <c r="S276" s="228"/>
      <c r="T276" s="228"/>
      <c r="U276" s="228"/>
      <c r="V276" s="240"/>
      <c r="X276" s="261"/>
      <c r="Y276" s="283"/>
      <c r="Z276" s="284"/>
      <c r="AA276" s="284" t="s">
        <v>691</v>
      </c>
    </row>
    <row r="277" spans="1:27" ht="23.4" customHeight="1">
      <c r="A277" s="221">
        <v>123</v>
      </c>
      <c r="B277" s="222" t="s">
        <v>505</v>
      </c>
      <c r="C277" s="223">
        <v>51151</v>
      </c>
      <c r="D277" s="224">
        <v>1</v>
      </c>
      <c r="E277" s="221">
        <v>527</v>
      </c>
      <c r="F277" s="222" t="s">
        <v>434</v>
      </c>
      <c r="G277" s="221">
        <v>3</v>
      </c>
      <c r="H277" s="222">
        <v>0</v>
      </c>
      <c r="I277" s="221">
        <v>68.900000000000006</v>
      </c>
      <c r="J277" s="227">
        <v>1269</v>
      </c>
      <c r="L277" s="227">
        <v>1269</v>
      </c>
      <c r="N277" s="228"/>
      <c r="O277" s="228"/>
      <c r="P277" s="228"/>
      <c r="Q277" s="239"/>
      <c r="R277" s="228"/>
      <c r="S277" s="228"/>
      <c r="T277" s="228"/>
      <c r="U277" s="228"/>
      <c r="V277" s="240"/>
      <c r="X277" s="223">
        <v>123</v>
      </c>
      <c r="Y277" s="233" t="s">
        <v>70</v>
      </c>
      <c r="Z277" s="228" t="s">
        <v>692</v>
      </c>
      <c r="AA277" s="228" t="s">
        <v>693</v>
      </c>
    </row>
    <row r="278" spans="1:27" ht="23.4" customHeight="1">
      <c r="B278" s="222" t="s">
        <v>505</v>
      </c>
      <c r="C278" s="223">
        <v>51150</v>
      </c>
      <c r="D278" s="224">
        <v>2</v>
      </c>
      <c r="E278" s="221">
        <v>526</v>
      </c>
      <c r="G278" s="221">
        <v>3</v>
      </c>
      <c r="H278" s="222">
        <v>1</v>
      </c>
      <c r="I278" s="221">
        <v>10</v>
      </c>
      <c r="J278" s="227">
        <v>1310</v>
      </c>
      <c r="L278" s="227">
        <v>1310</v>
      </c>
      <c r="N278" s="228"/>
      <c r="O278" s="228"/>
      <c r="P278" s="228"/>
      <c r="Q278" s="239"/>
      <c r="R278" s="228"/>
      <c r="S278" s="228"/>
      <c r="T278" s="228"/>
      <c r="U278" s="228"/>
      <c r="V278" s="240"/>
      <c r="Y278" s="233" t="s">
        <v>63</v>
      </c>
      <c r="Z278" s="228" t="s">
        <v>694</v>
      </c>
    </row>
    <row r="279" spans="1:27" ht="23.4" customHeight="1">
      <c r="B279" s="222" t="s">
        <v>505</v>
      </c>
      <c r="C279" s="223">
        <v>51149</v>
      </c>
      <c r="D279" s="224">
        <v>1</v>
      </c>
      <c r="E279" s="221">
        <v>525</v>
      </c>
      <c r="G279" s="221">
        <v>3</v>
      </c>
      <c r="H279" s="222">
        <v>1</v>
      </c>
      <c r="I279" s="221">
        <v>91.4</v>
      </c>
      <c r="J279" s="227">
        <v>1391</v>
      </c>
      <c r="L279" s="227">
        <v>1391</v>
      </c>
      <c r="N279" s="228"/>
      <c r="O279" s="228"/>
      <c r="P279" s="228"/>
      <c r="Q279" s="239"/>
      <c r="R279" s="228"/>
      <c r="S279" s="228"/>
      <c r="T279" s="228"/>
      <c r="U279" s="228"/>
      <c r="V279" s="240"/>
    </row>
    <row r="280" spans="1:27" ht="23.4" customHeight="1">
      <c r="N280" s="228"/>
      <c r="O280" s="228"/>
      <c r="P280" s="228"/>
      <c r="Q280" s="239"/>
      <c r="R280" s="228"/>
      <c r="S280" s="228"/>
      <c r="T280" s="228"/>
      <c r="U280" s="228"/>
      <c r="V280" s="240"/>
    </row>
    <row r="281" spans="1:27" ht="23.4" customHeight="1">
      <c r="A281" s="255">
        <v>124</v>
      </c>
      <c r="B281" s="260" t="s">
        <v>66</v>
      </c>
      <c r="C281" s="261" t="s">
        <v>84</v>
      </c>
      <c r="D281" s="224">
        <v>65</v>
      </c>
      <c r="E281" s="255" t="s">
        <v>84</v>
      </c>
      <c r="F281" s="222" t="s">
        <v>434</v>
      </c>
      <c r="G281" s="255">
        <v>11</v>
      </c>
      <c r="H281" s="260">
        <v>3</v>
      </c>
      <c r="I281" s="255">
        <v>77</v>
      </c>
      <c r="J281" s="227">
        <v>4777</v>
      </c>
      <c r="L281" s="227">
        <v>4777</v>
      </c>
      <c r="N281" s="228"/>
      <c r="O281" s="228"/>
      <c r="P281" s="228"/>
      <c r="Q281" s="239"/>
      <c r="R281" s="228"/>
      <c r="S281" s="228"/>
      <c r="T281" s="228"/>
      <c r="U281" s="228"/>
      <c r="V281" s="240"/>
      <c r="X281" s="261">
        <v>124</v>
      </c>
      <c r="Y281" s="283" t="s">
        <v>70</v>
      </c>
      <c r="Z281" s="284" t="s">
        <v>695</v>
      </c>
      <c r="AA281" s="284" t="s">
        <v>696</v>
      </c>
    </row>
    <row r="282" spans="1:27" ht="23.4" customHeight="1">
      <c r="A282" s="255"/>
      <c r="B282" s="260"/>
      <c r="C282" s="261"/>
      <c r="E282" s="255"/>
      <c r="G282" s="255"/>
      <c r="H282" s="260"/>
      <c r="I282" s="255"/>
      <c r="N282" s="228"/>
      <c r="O282" s="228"/>
      <c r="P282" s="228"/>
      <c r="Q282" s="239"/>
      <c r="R282" s="228"/>
      <c r="S282" s="228"/>
      <c r="T282" s="228"/>
      <c r="U282" s="228"/>
      <c r="V282" s="240"/>
      <c r="X282" s="261"/>
      <c r="Y282" s="283" t="s">
        <v>70</v>
      </c>
      <c r="Z282" s="284" t="s">
        <v>697</v>
      </c>
      <c r="AA282" s="284" t="s">
        <v>698</v>
      </c>
    </row>
    <row r="283" spans="1:27" ht="23.4" customHeight="1">
      <c r="A283" s="221">
        <v>125</v>
      </c>
      <c r="B283" s="222" t="s">
        <v>66</v>
      </c>
      <c r="C283" s="223">
        <v>3384</v>
      </c>
      <c r="D283" s="224">
        <v>128</v>
      </c>
      <c r="E283" s="221">
        <v>84</v>
      </c>
      <c r="F283" s="222" t="s">
        <v>434</v>
      </c>
      <c r="G283" s="221">
        <v>17</v>
      </c>
      <c r="H283" s="222">
        <v>2</v>
      </c>
      <c r="I283" s="221">
        <v>17</v>
      </c>
      <c r="J283" s="227">
        <v>7017</v>
      </c>
      <c r="L283" s="227">
        <v>7017</v>
      </c>
      <c r="N283" s="228"/>
      <c r="O283" s="228"/>
      <c r="P283" s="228"/>
      <c r="Q283" s="239"/>
      <c r="R283" s="228"/>
      <c r="S283" s="228"/>
      <c r="T283" s="228"/>
      <c r="U283" s="228"/>
      <c r="V283" s="240"/>
      <c r="X283" s="223">
        <v>125</v>
      </c>
      <c r="Y283" s="233" t="s">
        <v>63</v>
      </c>
      <c r="Z283" s="228" t="s">
        <v>699</v>
      </c>
      <c r="AA283" s="228" t="s">
        <v>700</v>
      </c>
    </row>
    <row r="284" spans="1:27" ht="23.4" customHeight="1">
      <c r="A284" s="221">
        <v>126</v>
      </c>
      <c r="B284" s="222" t="s">
        <v>433</v>
      </c>
      <c r="C284" s="223">
        <v>2972</v>
      </c>
      <c r="D284" s="224">
        <v>37</v>
      </c>
      <c r="E284" s="221">
        <v>72</v>
      </c>
      <c r="F284" s="222" t="s">
        <v>434</v>
      </c>
      <c r="G284" s="221">
        <v>12</v>
      </c>
      <c r="H284" s="222">
        <v>0</v>
      </c>
      <c r="I284" s="221">
        <v>83</v>
      </c>
      <c r="J284" s="227">
        <v>4883</v>
      </c>
      <c r="L284" s="227">
        <v>4883</v>
      </c>
      <c r="N284" s="228"/>
      <c r="O284" s="228"/>
      <c r="P284" s="228"/>
      <c r="Q284" s="239"/>
      <c r="R284" s="228"/>
      <c r="S284" s="228"/>
      <c r="T284" s="228"/>
      <c r="U284" s="228"/>
      <c r="V284" s="240"/>
      <c r="X284" s="223">
        <v>126</v>
      </c>
      <c r="Y284" s="233" t="s">
        <v>70</v>
      </c>
      <c r="Z284" s="228" t="s">
        <v>701</v>
      </c>
      <c r="AA284" s="228" t="s">
        <v>702</v>
      </c>
    </row>
    <row r="285" spans="1:27" ht="23.4" customHeight="1">
      <c r="A285" s="221">
        <v>127</v>
      </c>
      <c r="B285" s="222" t="s">
        <v>459</v>
      </c>
      <c r="C285" s="223">
        <v>530</v>
      </c>
      <c r="D285" s="224">
        <v>80</v>
      </c>
      <c r="E285" s="221">
        <v>30</v>
      </c>
      <c r="F285" s="222" t="s">
        <v>434</v>
      </c>
      <c r="G285" s="221">
        <v>14</v>
      </c>
      <c r="H285" s="222">
        <v>0</v>
      </c>
      <c r="I285" s="221">
        <v>70</v>
      </c>
      <c r="J285" s="227">
        <v>5670</v>
      </c>
      <c r="L285" s="227">
        <v>5670</v>
      </c>
      <c r="N285" s="228"/>
      <c r="O285" s="228"/>
      <c r="P285" s="228"/>
      <c r="Q285" s="239"/>
      <c r="R285" s="228"/>
      <c r="S285" s="228"/>
      <c r="T285" s="228"/>
      <c r="U285" s="228"/>
      <c r="V285" s="240"/>
      <c r="X285" s="223">
        <v>127</v>
      </c>
      <c r="Y285" s="233" t="s">
        <v>70</v>
      </c>
      <c r="Z285" s="228" t="s">
        <v>703</v>
      </c>
      <c r="AA285" s="228" t="s">
        <v>518</v>
      </c>
    </row>
    <row r="286" spans="1:27" ht="23.4" customHeight="1">
      <c r="A286" s="221">
        <v>128</v>
      </c>
      <c r="B286" s="222" t="s">
        <v>433</v>
      </c>
      <c r="C286" s="223">
        <v>2676</v>
      </c>
      <c r="D286" s="224">
        <v>69</v>
      </c>
      <c r="E286" s="221">
        <v>36</v>
      </c>
      <c r="F286" s="222" t="s">
        <v>434</v>
      </c>
      <c r="G286" s="221">
        <v>23</v>
      </c>
      <c r="H286" s="222">
        <v>3</v>
      </c>
      <c r="I286" s="221">
        <v>98</v>
      </c>
      <c r="J286" s="227">
        <v>9598</v>
      </c>
      <c r="L286" s="227">
        <v>9598</v>
      </c>
      <c r="N286" s="228"/>
      <c r="O286" s="228"/>
      <c r="P286" s="228"/>
      <c r="Q286" s="239"/>
      <c r="R286" s="228"/>
      <c r="S286" s="228"/>
      <c r="T286" s="228"/>
      <c r="U286" s="228"/>
      <c r="V286" s="240"/>
      <c r="X286" s="223">
        <v>128</v>
      </c>
      <c r="Y286" s="233" t="s">
        <v>63</v>
      </c>
      <c r="Z286" s="228" t="s">
        <v>704</v>
      </c>
      <c r="AA286" s="228" t="s">
        <v>705</v>
      </c>
    </row>
    <row r="287" spans="1:27" ht="23.4" customHeight="1">
      <c r="A287" s="221">
        <v>129</v>
      </c>
      <c r="B287" s="222" t="s">
        <v>459</v>
      </c>
      <c r="C287" s="223">
        <v>818</v>
      </c>
      <c r="D287" s="224">
        <v>129</v>
      </c>
      <c r="E287" s="221">
        <v>18</v>
      </c>
      <c r="F287" s="222" t="s">
        <v>434</v>
      </c>
      <c r="G287" s="221">
        <v>11</v>
      </c>
      <c r="H287" s="222">
        <v>2</v>
      </c>
      <c r="I287" s="221">
        <v>49</v>
      </c>
      <c r="J287" s="227">
        <v>4649</v>
      </c>
      <c r="L287" s="227">
        <v>4649</v>
      </c>
      <c r="N287" s="228"/>
      <c r="O287" s="228"/>
      <c r="P287" s="228"/>
      <c r="Q287" s="239"/>
      <c r="R287" s="228"/>
      <c r="S287" s="228"/>
      <c r="T287" s="228"/>
      <c r="U287" s="228"/>
      <c r="V287" s="240"/>
      <c r="X287" s="223">
        <v>129</v>
      </c>
      <c r="Y287" s="233" t="s">
        <v>70</v>
      </c>
      <c r="Z287" s="228" t="s">
        <v>706</v>
      </c>
      <c r="AA287" s="228" t="s">
        <v>707</v>
      </c>
    </row>
    <row r="288" spans="1:27" ht="23.4" customHeight="1">
      <c r="B288" s="222" t="s">
        <v>433</v>
      </c>
      <c r="C288" s="223">
        <v>8305</v>
      </c>
      <c r="D288" s="224">
        <v>152</v>
      </c>
      <c r="E288" s="221">
        <v>5</v>
      </c>
      <c r="G288" s="221">
        <v>11</v>
      </c>
      <c r="H288" s="222">
        <v>2</v>
      </c>
      <c r="I288" s="221">
        <v>15</v>
      </c>
      <c r="J288" s="227">
        <v>4615</v>
      </c>
      <c r="L288" s="227">
        <v>4615</v>
      </c>
      <c r="N288" s="228"/>
      <c r="O288" s="228"/>
      <c r="P288" s="228"/>
      <c r="Q288" s="239"/>
      <c r="R288" s="228"/>
      <c r="S288" s="228"/>
      <c r="T288" s="228"/>
      <c r="U288" s="228"/>
      <c r="V288" s="240"/>
    </row>
    <row r="289" spans="1:27" ht="23.4" customHeight="1">
      <c r="B289" s="222" t="s">
        <v>459</v>
      </c>
      <c r="C289" s="223">
        <v>223</v>
      </c>
      <c r="D289" s="224">
        <v>52</v>
      </c>
      <c r="E289" s="221">
        <v>23</v>
      </c>
      <c r="G289" s="221">
        <v>7</v>
      </c>
      <c r="H289" s="222">
        <v>3</v>
      </c>
      <c r="I289" s="221">
        <v>71</v>
      </c>
      <c r="J289" s="227">
        <v>3171</v>
      </c>
      <c r="L289" s="227">
        <v>3171</v>
      </c>
      <c r="N289" s="228"/>
      <c r="O289" s="228"/>
      <c r="P289" s="228"/>
      <c r="Q289" s="239"/>
      <c r="R289" s="228"/>
      <c r="S289" s="228"/>
      <c r="T289" s="228"/>
      <c r="U289" s="228"/>
      <c r="V289" s="240"/>
    </row>
    <row r="290" spans="1:27" ht="23.4" customHeight="1">
      <c r="A290" s="221">
        <v>130</v>
      </c>
      <c r="B290" s="222" t="s">
        <v>433</v>
      </c>
      <c r="C290" s="223">
        <v>3382</v>
      </c>
      <c r="D290" s="224">
        <v>64</v>
      </c>
      <c r="E290" s="221">
        <v>82</v>
      </c>
      <c r="F290" s="222" t="s">
        <v>434</v>
      </c>
      <c r="G290" s="221">
        <v>11</v>
      </c>
      <c r="H290" s="222">
        <v>2</v>
      </c>
      <c r="I290" s="221">
        <v>14</v>
      </c>
      <c r="J290" s="227">
        <v>4614</v>
      </c>
      <c r="L290" s="227">
        <v>4614</v>
      </c>
      <c r="N290" s="228"/>
      <c r="O290" s="228"/>
      <c r="P290" s="228"/>
      <c r="Q290" s="239"/>
      <c r="R290" s="228"/>
      <c r="S290" s="228"/>
      <c r="T290" s="228"/>
      <c r="U290" s="228"/>
      <c r="V290" s="240"/>
      <c r="X290" s="223">
        <v>130</v>
      </c>
      <c r="Y290" s="233" t="s">
        <v>63</v>
      </c>
      <c r="Z290" s="228" t="s">
        <v>708</v>
      </c>
      <c r="AA290" s="228" t="s">
        <v>709</v>
      </c>
    </row>
    <row r="291" spans="1:27" ht="23.4" customHeight="1">
      <c r="A291" s="221">
        <v>131</v>
      </c>
      <c r="B291" s="222" t="s">
        <v>433</v>
      </c>
      <c r="C291" s="223">
        <v>4909</v>
      </c>
      <c r="D291" s="224">
        <v>39</v>
      </c>
      <c r="E291" s="221">
        <v>9</v>
      </c>
      <c r="F291" s="222" t="s">
        <v>434</v>
      </c>
      <c r="G291" s="221">
        <v>4</v>
      </c>
      <c r="H291" s="222">
        <v>3</v>
      </c>
      <c r="I291" s="221">
        <v>75</v>
      </c>
      <c r="J291" s="227">
        <v>1975</v>
      </c>
      <c r="L291" s="227">
        <v>1975</v>
      </c>
      <c r="N291" s="228"/>
      <c r="O291" s="228"/>
      <c r="P291" s="228"/>
      <c r="Q291" s="239"/>
      <c r="R291" s="228"/>
      <c r="S291" s="228"/>
      <c r="T291" s="228"/>
      <c r="U291" s="228"/>
      <c r="V291" s="240"/>
      <c r="X291" s="223">
        <v>131</v>
      </c>
      <c r="Y291" s="233" t="s">
        <v>70</v>
      </c>
      <c r="Z291" s="228" t="s">
        <v>710</v>
      </c>
      <c r="AA291" s="228" t="s">
        <v>3105</v>
      </c>
    </row>
    <row r="292" spans="1:27" ht="23.4" customHeight="1">
      <c r="A292" s="221">
        <v>132</v>
      </c>
      <c r="B292" s="222" t="s">
        <v>433</v>
      </c>
      <c r="C292" s="223">
        <v>7866</v>
      </c>
      <c r="D292" s="224">
        <v>179</v>
      </c>
      <c r="E292" s="221">
        <v>66</v>
      </c>
      <c r="F292" s="222" t="s">
        <v>434</v>
      </c>
      <c r="G292" s="221">
        <v>5</v>
      </c>
      <c r="H292" s="222">
        <v>2</v>
      </c>
      <c r="I292" s="221">
        <v>32</v>
      </c>
      <c r="J292" s="227">
        <v>2232</v>
      </c>
      <c r="L292" s="227">
        <v>2232</v>
      </c>
      <c r="N292" s="228"/>
      <c r="O292" s="228"/>
      <c r="P292" s="228"/>
      <c r="Q292" s="239"/>
      <c r="R292" s="228"/>
      <c r="S292" s="228"/>
      <c r="T292" s="228"/>
      <c r="U292" s="228"/>
      <c r="V292" s="240"/>
      <c r="X292" s="223">
        <v>132</v>
      </c>
      <c r="Y292" s="233" t="s">
        <v>63</v>
      </c>
      <c r="Z292" s="228" t="s">
        <v>711</v>
      </c>
      <c r="AA292" s="228" t="s">
        <v>712</v>
      </c>
    </row>
    <row r="293" spans="1:27" ht="23.4" customHeight="1">
      <c r="N293" s="228"/>
      <c r="O293" s="228"/>
      <c r="P293" s="228"/>
      <c r="Q293" s="239"/>
      <c r="R293" s="228"/>
      <c r="S293" s="228"/>
      <c r="T293" s="228"/>
      <c r="U293" s="228"/>
      <c r="V293" s="240"/>
      <c r="AA293" s="228" t="s">
        <v>610</v>
      </c>
    </row>
    <row r="294" spans="1:27" ht="30.6" customHeight="1">
      <c r="A294" s="221">
        <v>133</v>
      </c>
      <c r="B294" s="222" t="s">
        <v>433</v>
      </c>
      <c r="C294" s="223">
        <v>7867</v>
      </c>
      <c r="D294" s="224">
        <v>180</v>
      </c>
      <c r="E294" s="221">
        <v>67</v>
      </c>
      <c r="F294" s="222" t="s">
        <v>434</v>
      </c>
      <c r="G294" s="221">
        <v>4</v>
      </c>
      <c r="H294" s="222">
        <v>0</v>
      </c>
      <c r="I294" s="221">
        <v>68</v>
      </c>
      <c r="J294" s="227">
        <v>1668</v>
      </c>
      <c r="L294" s="227">
        <v>1668</v>
      </c>
      <c r="N294" s="228"/>
      <c r="O294" s="228"/>
      <c r="P294" s="228"/>
      <c r="Q294" s="239"/>
      <c r="R294" s="228"/>
      <c r="S294" s="228"/>
      <c r="T294" s="228"/>
      <c r="U294" s="228"/>
      <c r="V294" s="240"/>
      <c r="X294" s="223">
        <v>133</v>
      </c>
      <c r="Y294" s="233" t="s">
        <v>70</v>
      </c>
      <c r="Z294" s="228" t="s">
        <v>713</v>
      </c>
      <c r="AA294" s="228" t="s">
        <v>714</v>
      </c>
    </row>
    <row r="295" spans="1:27" ht="30.6" customHeight="1">
      <c r="N295" s="228"/>
      <c r="O295" s="228"/>
      <c r="P295" s="228"/>
      <c r="Q295" s="239"/>
      <c r="R295" s="228"/>
      <c r="S295" s="228"/>
      <c r="T295" s="228"/>
      <c r="U295" s="228"/>
      <c r="V295" s="240"/>
      <c r="AA295" s="228" t="s">
        <v>610</v>
      </c>
    </row>
    <row r="296" spans="1:27" ht="30.6" customHeight="1">
      <c r="A296" s="221">
        <v>134</v>
      </c>
      <c r="B296" s="222" t="s">
        <v>112</v>
      </c>
      <c r="C296" s="223" t="s">
        <v>84</v>
      </c>
      <c r="D296" s="224" t="s">
        <v>84</v>
      </c>
      <c r="E296" s="221" t="s">
        <v>84</v>
      </c>
      <c r="F296" s="222" t="s">
        <v>434</v>
      </c>
      <c r="G296" s="221">
        <v>48</v>
      </c>
      <c r="H296" s="222">
        <v>0</v>
      </c>
      <c r="I296" s="221">
        <v>0</v>
      </c>
      <c r="J296" s="227">
        <v>19200</v>
      </c>
      <c r="L296" s="227">
        <v>19200</v>
      </c>
      <c r="N296" s="228"/>
      <c r="O296" s="228"/>
      <c r="P296" s="228"/>
      <c r="Q296" s="239"/>
      <c r="R296" s="228"/>
      <c r="S296" s="228"/>
      <c r="T296" s="228"/>
      <c r="U296" s="228"/>
      <c r="V296" s="240"/>
      <c r="X296" s="223">
        <v>134</v>
      </c>
      <c r="Y296" s="233" t="s">
        <v>63</v>
      </c>
      <c r="Z296" s="228" t="s">
        <v>715</v>
      </c>
      <c r="AA296" s="228" t="s">
        <v>716</v>
      </c>
    </row>
    <row r="297" spans="1:27" ht="30.6" customHeight="1">
      <c r="A297" s="221">
        <v>135</v>
      </c>
      <c r="B297" s="222" t="s">
        <v>459</v>
      </c>
      <c r="C297" s="223">
        <v>172</v>
      </c>
      <c r="D297" s="224">
        <v>11</v>
      </c>
      <c r="E297" s="221">
        <v>22</v>
      </c>
      <c r="F297" s="222" t="s">
        <v>434</v>
      </c>
      <c r="G297" s="221">
        <v>12</v>
      </c>
      <c r="H297" s="222">
        <v>2</v>
      </c>
      <c r="I297" s="221">
        <v>0</v>
      </c>
      <c r="J297" s="227">
        <v>5000</v>
      </c>
      <c r="L297" s="227">
        <v>5000</v>
      </c>
      <c r="N297" s="228"/>
      <c r="O297" s="228"/>
      <c r="P297" s="228"/>
      <c r="Q297" s="239"/>
      <c r="R297" s="228"/>
      <c r="S297" s="228"/>
      <c r="T297" s="228"/>
      <c r="U297" s="228"/>
      <c r="V297" s="240"/>
      <c r="X297" s="223">
        <v>135</v>
      </c>
      <c r="Y297" s="233" t="s">
        <v>70</v>
      </c>
      <c r="Z297" s="228" t="s">
        <v>717</v>
      </c>
      <c r="AA297" s="228" t="s">
        <v>718</v>
      </c>
    </row>
    <row r="298" spans="1:27" ht="30.6" customHeight="1">
      <c r="N298" s="228"/>
      <c r="O298" s="228"/>
      <c r="P298" s="228"/>
      <c r="Q298" s="239"/>
      <c r="R298" s="228"/>
      <c r="S298" s="228"/>
      <c r="T298" s="228"/>
      <c r="U298" s="228"/>
      <c r="V298" s="240"/>
      <c r="AA298" s="228" t="s">
        <v>610</v>
      </c>
    </row>
    <row r="299" spans="1:27" ht="30.6" customHeight="1">
      <c r="A299" s="221">
        <v>136</v>
      </c>
      <c r="B299" s="222" t="s">
        <v>433</v>
      </c>
      <c r="C299" s="223">
        <v>3804</v>
      </c>
      <c r="D299" s="224">
        <v>24</v>
      </c>
      <c r="E299" s="221">
        <v>4</v>
      </c>
      <c r="F299" s="222" t="s">
        <v>434</v>
      </c>
      <c r="G299" s="221">
        <v>24</v>
      </c>
      <c r="H299" s="222">
        <v>3</v>
      </c>
      <c r="I299" s="221">
        <v>25</v>
      </c>
      <c r="J299" s="227">
        <v>9925</v>
      </c>
      <c r="L299" s="227">
        <v>9925</v>
      </c>
      <c r="N299" s="228"/>
      <c r="O299" s="228"/>
      <c r="P299" s="228"/>
      <c r="Q299" s="239"/>
      <c r="R299" s="228"/>
      <c r="S299" s="228"/>
      <c r="T299" s="228"/>
      <c r="U299" s="228"/>
      <c r="V299" s="240"/>
      <c r="X299" s="223">
        <v>136</v>
      </c>
      <c r="Y299" s="233" t="s">
        <v>70</v>
      </c>
      <c r="Z299" s="228" t="s">
        <v>719</v>
      </c>
      <c r="AA299" s="228" t="s">
        <v>720</v>
      </c>
    </row>
    <row r="300" spans="1:27" ht="30.6" customHeight="1">
      <c r="B300" s="222" t="s">
        <v>433</v>
      </c>
      <c r="C300" s="223">
        <v>3585</v>
      </c>
      <c r="D300" s="224">
        <v>25</v>
      </c>
      <c r="E300" s="221">
        <v>83</v>
      </c>
      <c r="G300" s="221">
        <v>17</v>
      </c>
      <c r="H300" s="222">
        <v>0</v>
      </c>
      <c r="I300" s="221">
        <v>76</v>
      </c>
      <c r="J300" s="227">
        <v>6876</v>
      </c>
      <c r="L300" s="227">
        <v>6876</v>
      </c>
      <c r="N300" s="228"/>
      <c r="O300" s="228"/>
      <c r="P300" s="228"/>
      <c r="Q300" s="239"/>
      <c r="R300" s="228"/>
      <c r="S300" s="228"/>
      <c r="T300" s="228"/>
      <c r="U300" s="228"/>
      <c r="V300" s="240"/>
    </row>
    <row r="301" spans="1:27" ht="30.6" customHeight="1">
      <c r="A301" s="221">
        <v>137</v>
      </c>
      <c r="B301" s="222" t="s">
        <v>433</v>
      </c>
      <c r="C301" s="223">
        <v>4291</v>
      </c>
      <c r="D301" s="224">
        <v>84</v>
      </c>
      <c r="E301" s="221">
        <v>91</v>
      </c>
      <c r="F301" s="222" t="s">
        <v>434</v>
      </c>
      <c r="G301" s="221">
        <v>15</v>
      </c>
      <c r="H301" s="222">
        <v>0</v>
      </c>
      <c r="I301" s="221">
        <v>97</v>
      </c>
      <c r="J301" s="227">
        <v>6097</v>
      </c>
      <c r="L301" s="227">
        <v>6097</v>
      </c>
      <c r="N301" s="228"/>
      <c r="O301" s="228"/>
      <c r="P301" s="228"/>
      <c r="Q301" s="239"/>
      <c r="R301" s="228"/>
      <c r="S301" s="228"/>
      <c r="T301" s="228"/>
      <c r="U301" s="228"/>
      <c r="V301" s="240"/>
      <c r="X301" s="223">
        <v>137</v>
      </c>
      <c r="Y301" s="233" t="s">
        <v>70</v>
      </c>
      <c r="Z301" s="228" t="s">
        <v>721</v>
      </c>
      <c r="AA301" s="228" t="s">
        <v>722</v>
      </c>
    </row>
    <row r="302" spans="1:27" ht="30.6" customHeight="1">
      <c r="B302" s="222" t="s">
        <v>459</v>
      </c>
      <c r="C302" s="223">
        <v>587</v>
      </c>
      <c r="D302" s="224">
        <v>95</v>
      </c>
      <c r="E302" s="221">
        <v>37</v>
      </c>
      <c r="G302" s="221">
        <v>6</v>
      </c>
      <c r="H302" s="222">
        <v>1</v>
      </c>
      <c r="I302" s="221">
        <v>99</v>
      </c>
      <c r="J302" s="227">
        <v>2599</v>
      </c>
      <c r="L302" s="227">
        <v>2599</v>
      </c>
      <c r="N302" s="228"/>
      <c r="O302" s="228"/>
      <c r="P302" s="228"/>
      <c r="Q302" s="239"/>
      <c r="R302" s="228"/>
      <c r="S302" s="228"/>
      <c r="T302" s="228"/>
      <c r="U302" s="228"/>
      <c r="V302" s="240"/>
      <c r="AA302" s="228" t="s">
        <v>723</v>
      </c>
    </row>
    <row r="303" spans="1:27" ht="30.6" customHeight="1">
      <c r="A303" s="221">
        <v>138</v>
      </c>
      <c r="B303" s="222" t="s">
        <v>433</v>
      </c>
      <c r="C303" s="223">
        <v>6917</v>
      </c>
      <c r="D303" s="224">
        <v>24</v>
      </c>
      <c r="E303" s="221">
        <v>17</v>
      </c>
      <c r="F303" s="222" t="s">
        <v>434</v>
      </c>
      <c r="G303" s="221">
        <v>7</v>
      </c>
      <c r="H303" s="222">
        <v>3</v>
      </c>
      <c r="I303" s="221">
        <v>94</v>
      </c>
      <c r="J303" s="227">
        <v>3194</v>
      </c>
      <c r="L303" s="227">
        <v>3194</v>
      </c>
      <c r="N303" s="228"/>
      <c r="O303" s="228"/>
      <c r="P303" s="228"/>
      <c r="Q303" s="239"/>
      <c r="R303" s="228"/>
      <c r="S303" s="228"/>
      <c r="T303" s="228"/>
      <c r="U303" s="228"/>
      <c r="V303" s="240"/>
      <c r="X303" s="223">
        <v>138</v>
      </c>
      <c r="Y303" s="233" t="s">
        <v>70</v>
      </c>
      <c r="Z303" s="228" t="s">
        <v>724</v>
      </c>
      <c r="AA303" s="228" t="s">
        <v>725</v>
      </c>
    </row>
    <row r="304" spans="1:27" ht="30.6" customHeight="1">
      <c r="A304" s="221">
        <v>139</v>
      </c>
      <c r="B304" s="222" t="s">
        <v>433</v>
      </c>
      <c r="C304" s="223">
        <v>4066</v>
      </c>
      <c r="D304" s="224">
        <v>47</v>
      </c>
      <c r="E304" s="221">
        <v>66</v>
      </c>
      <c r="F304" s="222" t="s">
        <v>434</v>
      </c>
      <c r="G304" s="221">
        <v>14</v>
      </c>
      <c r="H304" s="222">
        <v>0</v>
      </c>
      <c r="I304" s="221">
        <v>26</v>
      </c>
      <c r="J304" s="227">
        <v>5626</v>
      </c>
      <c r="L304" s="227">
        <v>5626</v>
      </c>
      <c r="N304" s="228"/>
      <c r="O304" s="228"/>
      <c r="P304" s="228"/>
      <c r="Q304" s="239"/>
      <c r="R304" s="228"/>
      <c r="S304" s="228"/>
      <c r="T304" s="228"/>
      <c r="U304" s="228"/>
      <c r="V304" s="240"/>
      <c r="X304" s="223">
        <v>139</v>
      </c>
      <c r="Y304" s="233" t="s">
        <v>63</v>
      </c>
      <c r="Z304" s="228" t="s">
        <v>726</v>
      </c>
      <c r="AA304" s="228" t="s">
        <v>727</v>
      </c>
    </row>
    <row r="305" spans="1:27" ht="30.6" customHeight="1">
      <c r="A305" s="221">
        <v>140</v>
      </c>
      <c r="B305" s="222" t="s">
        <v>433</v>
      </c>
      <c r="C305" s="223">
        <v>3542</v>
      </c>
      <c r="D305" s="224">
        <v>68</v>
      </c>
      <c r="E305" s="221">
        <v>42</v>
      </c>
      <c r="F305" s="222" t="s">
        <v>434</v>
      </c>
      <c r="G305" s="221">
        <v>12</v>
      </c>
      <c r="H305" s="222">
        <v>1</v>
      </c>
      <c r="I305" s="237" t="s">
        <v>231</v>
      </c>
      <c r="J305" s="227">
        <v>4904</v>
      </c>
      <c r="L305" s="227">
        <v>4904</v>
      </c>
      <c r="Q305" s="239"/>
      <c r="R305" s="228"/>
      <c r="S305" s="228"/>
      <c r="T305" s="228"/>
      <c r="U305" s="228"/>
      <c r="V305" s="240"/>
      <c r="X305" s="223">
        <v>140</v>
      </c>
      <c r="Y305" s="233" t="s">
        <v>86</v>
      </c>
      <c r="Z305" s="228" t="s">
        <v>728</v>
      </c>
      <c r="AA305" s="228" t="s">
        <v>729</v>
      </c>
    </row>
    <row r="306" spans="1:27" ht="30.6" customHeight="1">
      <c r="I306" s="237"/>
      <c r="Q306" s="239"/>
      <c r="R306" s="228"/>
      <c r="S306" s="228"/>
      <c r="T306" s="228"/>
      <c r="U306" s="228"/>
      <c r="V306" s="240"/>
      <c r="Z306" s="228" t="s">
        <v>730</v>
      </c>
      <c r="AA306" s="228" t="s">
        <v>731</v>
      </c>
    </row>
    <row r="307" spans="1:27" ht="27" customHeight="1">
      <c r="A307" s="221">
        <v>141</v>
      </c>
      <c r="B307" s="222" t="s">
        <v>505</v>
      </c>
      <c r="C307" s="223">
        <v>51227</v>
      </c>
      <c r="D307" s="224">
        <v>19</v>
      </c>
      <c r="E307" s="221">
        <v>603</v>
      </c>
      <c r="F307" s="222" t="s">
        <v>434</v>
      </c>
      <c r="G307" s="221">
        <v>2</v>
      </c>
      <c r="H307" s="222">
        <v>0</v>
      </c>
      <c r="I307" s="221">
        <v>56.1</v>
      </c>
      <c r="J307" s="227">
        <v>856</v>
      </c>
      <c r="L307" s="227">
        <v>856</v>
      </c>
      <c r="Q307" s="239"/>
      <c r="R307" s="228"/>
      <c r="S307" s="228"/>
      <c r="T307" s="228"/>
      <c r="U307" s="228"/>
      <c r="V307" s="240"/>
      <c r="X307" s="223">
        <v>141</v>
      </c>
      <c r="Y307" s="233" t="s">
        <v>63</v>
      </c>
      <c r="Z307" s="228" t="s">
        <v>732</v>
      </c>
      <c r="AA307" s="228" t="s">
        <v>733</v>
      </c>
    </row>
    <row r="308" spans="1:27" ht="27" customHeight="1">
      <c r="B308" s="222" t="s">
        <v>66</v>
      </c>
      <c r="C308" s="223">
        <v>5215</v>
      </c>
      <c r="D308" s="224">
        <v>135</v>
      </c>
      <c r="E308" s="221">
        <v>15</v>
      </c>
      <c r="G308" s="221">
        <v>12</v>
      </c>
      <c r="H308" s="222">
        <v>1</v>
      </c>
      <c r="I308" s="221">
        <v>24</v>
      </c>
      <c r="J308" s="227">
        <v>4924</v>
      </c>
      <c r="L308" s="227">
        <v>4924</v>
      </c>
      <c r="Q308" s="239"/>
      <c r="R308" s="228"/>
      <c r="S308" s="228"/>
      <c r="T308" s="228"/>
      <c r="U308" s="228"/>
      <c r="V308" s="240"/>
    </row>
    <row r="309" spans="1:27" ht="27" customHeight="1">
      <c r="B309" s="222" t="s">
        <v>505</v>
      </c>
      <c r="C309" s="223">
        <v>51228</v>
      </c>
      <c r="D309" s="224">
        <v>20</v>
      </c>
      <c r="E309" s="221">
        <v>604</v>
      </c>
      <c r="G309" s="221">
        <v>1</v>
      </c>
      <c r="H309" s="222">
        <v>3</v>
      </c>
      <c r="I309" s="221">
        <v>33.200000000000003</v>
      </c>
      <c r="J309" s="227">
        <v>733</v>
      </c>
      <c r="L309" s="227">
        <v>733</v>
      </c>
      <c r="Q309" s="239"/>
      <c r="R309" s="228"/>
      <c r="S309" s="228"/>
      <c r="T309" s="228"/>
      <c r="U309" s="228"/>
      <c r="V309" s="240"/>
    </row>
    <row r="310" spans="1:27" ht="27" customHeight="1">
      <c r="B310" s="222" t="s">
        <v>505</v>
      </c>
      <c r="C310" s="223">
        <v>51222</v>
      </c>
      <c r="D310" s="224">
        <v>5</v>
      </c>
      <c r="E310" s="221">
        <v>598</v>
      </c>
      <c r="G310" s="221">
        <v>2</v>
      </c>
      <c r="H310" s="222">
        <v>3</v>
      </c>
      <c r="I310" s="221">
        <v>88.4</v>
      </c>
      <c r="J310" s="227">
        <v>1188</v>
      </c>
      <c r="L310" s="227">
        <v>1188</v>
      </c>
      <c r="Q310" s="239"/>
      <c r="R310" s="228"/>
      <c r="S310" s="228"/>
      <c r="T310" s="228"/>
      <c r="U310" s="228"/>
      <c r="V310" s="240"/>
    </row>
    <row r="311" spans="1:27" ht="27" customHeight="1">
      <c r="B311" s="222" t="s">
        <v>505</v>
      </c>
      <c r="C311" s="223">
        <v>51230</v>
      </c>
      <c r="D311" s="224">
        <v>22</v>
      </c>
      <c r="E311" s="221">
        <v>606</v>
      </c>
      <c r="G311" s="221">
        <v>3</v>
      </c>
      <c r="H311" s="222">
        <v>1</v>
      </c>
      <c r="I311" s="267" t="s">
        <v>734</v>
      </c>
      <c r="J311" s="227">
        <v>1300</v>
      </c>
      <c r="L311" s="227">
        <v>1300</v>
      </c>
      <c r="Q311" s="239"/>
      <c r="R311" s="228"/>
      <c r="S311" s="228"/>
      <c r="T311" s="228"/>
      <c r="U311" s="228"/>
      <c r="V311" s="240"/>
    </row>
    <row r="312" spans="1:27" ht="27" customHeight="1">
      <c r="B312" s="222" t="s">
        <v>505</v>
      </c>
      <c r="C312" s="223">
        <v>51229</v>
      </c>
      <c r="D312" s="224">
        <v>21</v>
      </c>
      <c r="E312" s="221">
        <v>605</v>
      </c>
      <c r="G312" s="221">
        <v>2</v>
      </c>
      <c r="H312" s="222">
        <v>3</v>
      </c>
      <c r="I312" s="221">
        <v>29.3</v>
      </c>
      <c r="J312" s="227">
        <v>1129</v>
      </c>
      <c r="L312" s="227">
        <v>1129</v>
      </c>
      <c r="Q312" s="239"/>
      <c r="R312" s="228"/>
      <c r="S312" s="228"/>
      <c r="T312" s="228"/>
      <c r="U312" s="228"/>
      <c r="V312" s="240"/>
    </row>
    <row r="313" spans="1:27" ht="27" customHeight="1">
      <c r="B313" s="222" t="s">
        <v>505</v>
      </c>
      <c r="C313" s="223">
        <v>51224</v>
      </c>
      <c r="D313" s="224">
        <v>17</v>
      </c>
      <c r="E313" s="221">
        <v>600</v>
      </c>
      <c r="G313" s="221">
        <v>3</v>
      </c>
      <c r="H313" s="222">
        <v>3</v>
      </c>
      <c r="I313" s="221">
        <v>97</v>
      </c>
      <c r="J313" s="227">
        <v>1597</v>
      </c>
      <c r="L313" s="227">
        <v>1597</v>
      </c>
      <c r="Q313" s="239"/>
      <c r="R313" s="228"/>
      <c r="S313" s="228"/>
      <c r="T313" s="228"/>
      <c r="U313" s="228"/>
      <c r="V313" s="240"/>
    </row>
    <row r="314" spans="1:27" ht="27" customHeight="1">
      <c r="B314" s="222" t="s">
        <v>505</v>
      </c>
      <c r="C314" s="223">
        <v>51231</v>
      </c>
      <c r="D314" s="224">
        <v>3</v>
      </c>
      <c r="E314" s="221">
        <v>607</v>
      </c>
      <c r="G314" s="221">
        <v>2</v>
      </c>
      <c r="H314" s="222">
        <v>0</v>
      </c>
      <c r="I314" s="221">
        <v>38</v>
      </c>
      <c r="J314" s="227">
        <v>838</v>
      </c>
      <c r="L314" s="227">
        <v>838</v>
      </c>
      <c r="Q314" s="239"/>
      <c r="R314" s="228"/>
      <c r="S314" s="228"/>
      <c r="T314" s="228"/>
      <c r="U314" s="228"/>
      <c r="V314" s="240"/>
    </row>
    <row r="315" spans="1:27" ht="27" customHeight="1">
      <c r="B315" s="222" t="s">
        <v>505</v>
      </c>
      <c r="C315" s="223">
        <v>51221</v>
      </c>
      <c r="D315" s="224">
        <v>6</v>
      </c>
      <c r="E315" s="221">
        <v>597</v>
      </c>
      <c r="G315" s="221">
        <v>1</v>
      </c>
      <c r="H315" s="222">
        <v>3</v>
      </c>
      <c r="I315" s="221">
        <v>29.9</v>
      </c>
      <c r="J315" s="227">
        <v>730</v>
      </c>
      <c r="L315" s="227">
        <v>730</v>
      </c>
      <c r="Q315" s="239"/>
      <c r="R315" s="228"/>
      <c r="S315" s="228"/>
      <c r="T315" s="228"/>
      <c r="U315" s="228"/>
      <c r="V315" s="240"/>
    </row>
    <row r="316" spans="1:27" ht="27" customHeight="1">
      <c r="B316" s="222" t="s">
        <v>505</v>
      </c>
      <c r="C316" s="223">
        <v>51222</v>
      </c>
      <c r="D316" s="224">
        <v>4</v>
      </c>
      <c r="E316" s="221">
        <v>599</v>
      </c>
      <c r="G316" s="221">
        <v>2</v>
      </c>
      <c r="H316" s="222">
        <v>3</v>
      </c>
      <c r="I316" s="221">
        <v>61.1</v>
      </c>
      <c r="J316" s="227">
        <v>1161</v>
      </c>
      <c r="L316" s="227">
        <v>1161</v>
      </c>
      <c r="Q316" s="239"/>
      <c r="R316" s="228"/>
      <c r="S316" s="228"/>
      <c r="T316" s="228"/>
      <c r="U316" s="228"/>
      <c r="V316" s="240"/>
    </row>
    <row r="317" spans="1:27" ht="27" customHeight="1">
      <c r="B317" s="222" t="s">
        <v>433</v>
      </c>
      <c r="C317" s="223">
        <v>3712</v>
      </c>
      <c r="D317" s="224">
        <v>119</v>
      </c>
      <c r="E317" s="221">
        <v>12</v>
      </c>
      <c r="G317" s="221">
        <v>12</v>
      </c>
      <c r="H317" s="222">
        <v>3</v>
      </c>
      <c r="I317" s="221">
        <v>88</v>
      </c>
      <c r="J317" s="227">
        <v>5188</v>
      </c>
      <c r="L317" s="227">
        <v>5188</v>
      </c>
      <c r="Q317" s="239"/>
      <c r="R317" s="228"/>
      <c r="S317" s="228"/>
      <c r="T317" s="228"/>
      <c r="U317" s="228"/>
      <c r="V317" s="240"/>
    </row>
    <row r="318" spans="1:27" ht="27" customHeight="1">
      <c r="B318" s="222" t="s">
        <v>505</v>
      </c>
      <c r="C318" s="223">
        <v>51220</v>
      </c>
      <c r="D318" s="224">
        <v>7</v>
      </c>
      <c r="E318" s="221">
        <v>20</v>
      </c>
      <c r="G318" s="221">
        <v>1</v>
      </c>
      <c r="H318" s="222">
        <v>2</v>
      </c>
      <c r="I318" s="221">
        <v>77.599999999999994</v>
      </c>
      <c r="J318" s="227">
        <v>678</v>
      </c>
      <c r="L318" s="227">
        <v>678</v>
      </c>
      <c r="Q318" s="239"/>
      <c r="R318" s="228"/>
      <c r="S318" s="228"/>
      <c r="T318" s="228"/>
      <c r="U318" s="228"/>
      <c r="V318" s="240"/>
    </row>
    <row r="319" spans="1:27" ht="23.4" customHeight="1">
      <c r="A319" s="221">
        <v>142</v>
      </c>
      <c r="B319" s="222" t="s">
        <v>433</v>
      </c>
      <c r="C319" s="223">
        <v>2281</v>
      </c>
      <c r="D319" s="224">
        <v>94</v>
      </c>
      <c r="E319" s="221">
        <v>81</v>
      </c>
      <c r="F319" s="222" t="s">
        <v>434</v>
      </c>
      <c r="G319" s="221">
        <v>8</v>
      </c>
      <c r="H319" s="222">
        <v>1</v>
      </c>
      <c r="I319" s="221">
        <v>48</v>
      </c>
      <c r="J319" s="227">
        <v>3348</v>
      </c>
      <c r="L319" s="227">
        <v>3348</v>
      </c>
      <c r="Q319" s="239"/>
      <c r="R319" s="228"/>
      <c r="S319" s="228"/>
      <c r="T319" s="228"/>
      <c r="U319" s="228"/>
      <c r="V319" s="240"/>
      <c r="X319" s="223">
        <v>142</v>
      </c>
      <c r="Y319" s="233" t="s">
        <v>70</v>
      </c>
      <c r="Z319" s="228" t="s">
        <v>735</v>
      </c>
      <c r="AA319" s="228" t="s">
        <v>736</v>
      </c>
    </row>
    <row r="320" spans="1:27" ht="23.4" customHeight="1">
      <c r="A320" s="221">
        <v>143</v>
      </c>
      <c r="B320" s="222" t="s">
        <v>459</v>
      </c>
      <c r="C320" s="223">
        <v>558</v>
      </c>
      <c r="D320" s="224">
        <v>130</v>
      </c>
      <c r="E320" s="221">
        <v>8</v>
      </c>
      <c r="F320" s="222" t="s">
        <v>434</v>
      </c>
      <c r="G320" s="221">
        <v>12</v>
      </c>
      <c r="H320" s="222">
        <v>1</v>
      </c>
      <c r="I320" s="221">
        <v>88</v>
      </c>
      <c r="J320" s="227">
        <v>4988</v>
      </c>
      <c r="L320" s="227">
        <v>4988</v>
      </c>
      <c r="Q320" s="239"/>
      <c r="R320" s="228"/>
      <c r="S320" s="228"/>
      <c r="T320" s="228"/>
      <c r="U320" s="228"/>
      <c r="V320" s="240"/>
      <c r="X320" s="223">
        <v>143</v>
      </c>
      <c r="Y320" s="233" t="s">
        <v>63</v>
      </c>
      <c r="Z320" s="228" t="s">
        <v>737</v>
      </c>
      <c r="AA320" s="228" t="s">
        <v>738</v>
      </c>
    </row>
    <row r="321" spans="1:27" ht="23.4" customHeight="1">
      <c r="Q321" s="239"/>
      <c r="R321" s="228"/>
      <c r="S321" s="228"/>
      <c r="T321" s="228"/>
      <c r="U321" s="228"/>
      <c r="V321" s="240"/>
      <c r="AA321" s="228" t="s">
        <v>691</v>
      </c>
    </row>
    <row r="322" spans="1:27" ht="23.4" customHeight="1">
      <c r="A322" s="221">
        <v>144</v>
      </c>
      <c r="B322" s="222" t="s">
        <v>433</v>
      </c>
      <c r="C322" s="223">
        <v>8625</v>
      </c>
      <c r="D322" s="224">
        <v>189</v>
      </c>
      <c r="E322" s="221">
        <v>25</v>
      </c>
      <c r="F322" s="222" t="s">
        <v>434</v>
      </c>
      <c r="G322" s="221">
        <v>5</v>
      </c>
      <c r="H322" s="222">
        <v>0</v>
      </c>
      <c r="I322" s="221">
        <v>0</v>
      </c>
      <c r="J322" s="227">
        <v>2000</v>
      </c>
      <c r="L322" s="227">
        <v>2000</v>
      </c>
      <c r="Q322" s="239"/>
      <c r="R322" s="228"/>
      <c r="S322" s="228"/>
      <c r="T322" s="228"/>
      <c r="U322" s="228"/>
      <c r="V322" s="240"/>
      <c r="X322" s="223">
        <v>144</v>
      </c>
      <c r="Y322" s="233" t="s">
        <v>63</v>
      </c>
      <c r="Z322" s="228" t="s">
        <v>739</v>
      </c>
      <c r="AA322" s="228" t="s">
        <v>740</v>
      </c>
    </row>
    <row r="323" spans="1:27" ht="23.4" customHeight="1">
      <c r="A323" s="221">
        <v>145</v>
      </c>
      <c r="B323" s="222" t="s">
        <v>505</v>
      </c>
      <c r="C323" s="223">
        <v>51976</v>
      </c>
      <c r="D323" s="224">
        <v>23</v>
      </c>
      <c r="E323" s="221">
        <v>692</v>
      </c>
      <c r="F323" s="222" t="s">
        <v>434</v>
      </c>
      <c r="G323" s="221">
        <v>2</v>
      </c>
      <c r="H323" s="222">
        <v>2</v>
      </c>
      <c r="I323" s="221">
        <v>85.4</v>
      </c>
      <c r="J323" s="227">
        <v>1085</v>
      </c>
      <c r="L323" s="227">
        <v>1085</v>
      </c>
      <c r="Q323" s="239"/>
      <c r="R323" s="228"/>
      <c r="S323" s="228"/>
      <c r="T323" s="228"/>
      <c r="U323" s="228"/>
      <c r="V323" s="240"/>
      <c r="X323" s="223">
        <v>145</v>
      </c>
      <c r="Y323" s="233" t="s">
        <v>63</v>
      </c>
      <c r="Z323" s="228" t="s">
        <v>741</v>
      </c>
      <c r="AA323" s="228" t="s">
        <v>742</v>
      </c>
    </row>
    <row r="324" spans="1:27" ht="23.4" customHeight="1">
      <c r="B324" s="222" t="s">
        <v>505</v>
      </c>
      <c r="C324" s="223">
        <v>51980</v>
      </c>
      <c r="D324" s="224">
        <v>19</v>
      </c>
      <c r="E324" s="221">
        <v>696</v>
      </c>
      <c r="G324" s="221">
        <v>1</v>
      </c>
      <c r="H324" s="222">
        <v>2</v>
      </c>
      <c r="I324" s="221">
        <v>86.7</v>
      </c>
      <c r="J324" s="227">
        <v>687</v>
      </c>
      <c r="L324" s="227">
        <v>687</v>
      </c>
      <c r="Q324" s="239"/>
      <c r="R324" s="228"/>
      <c r="S324" s="228"/>
      <c r="T324" s="228"/>
      <c r="U324" s="228"/>
      <c r="V324" s="240"/>
    </row>
    <row r="325" spans="1:27" ht="23.4" customHeight="1">
      <c r="B325" s="222" t="s">
        <v>505</v>
      </c>
      <c r="C325" s="223">
        <v>51979</v>
      </c>
      <c r="D325" s="224">
        <v>20</v>
      </c>
      <c r="E325" s="221">
        <v>695</v>
      </c>
      <c r="G325" s="221">
        <v>1</v>
      </c>
      <c r="H325" s="222">
        <v>2</v>
      </c>
      <c r="I325" s="221">
        <v>68.2</v>
      </c>
      <c r="J325" s="227">
        <v>668</v>
      </c>
      <c r="L325" s="227">
        <v>668</v>
      </c>
      <c r="Q325" s="239"/>
      <c r="R325" s="228"/>
      <c r="S325" s="228"/>
      <c r="T325" s="228"/>
      <c r="U325" s="228"/>
      <c r="V325" s="240"/>
    </row>
    <row r="326" spans="1:27" ht="23.4" customHeight="1">
      <c r="B326" s="222" t="s">
        <v>505</v>
      </c>
      <c r="C326" s="223">
        <v>51975</v>
      </c>
      <c r="D326" s="224">
        <v>24</v>
      </c>
      <c r="E326" s="221">
        <v>691</v>
      </c>
      <c r="G326" s="221">
        <v>3</v>
      </c>
      <c r="H326" s="222">
        <v>1</v>
      </c>
      <c r="I326" s="221">
        <v>96</v>
      </c>
      <c r="J326" s="227">
        <v>1346</v>
      </c>
      <c r="L326" s="227">
        <v>1346</v>
      </c>
      <c r="Q326" s="239"/>
      <c r="R326" s="228"/>
      <c r="S326" s="228"/>
      <c r="T326" s="228"/>
      <c r="U326" s="228"/>
      <c r="V326" s="240"/>
    </row>
    <row r="327" spans="1:27" ht="23.4" customHeight="1">
      <c r="A327" s="221">
        <v>146</v>
      </c>
      <c r="B327" s="222" t="s">
        <v>433</v>
      </c>
      <c r="C327" s="223">
        <v>8304</v>
      </c>
      <c r="D327" s="224">
        <v>151</v>
      </c>
      <c r="E327" s="221">
        <v>4</v>
      </c>
      <c r="F327" s="222" t="s">
        <v>434</v>
      </c>
      <c r="G327" s="221">
        <v>11</v>
      </c>
      <c r="H327" s="222">
        <v>2</v>
      </c>
      <c r="I327" s="221">
        <v>15</v>
      </c>
      <c r="J327" s="227">
        <v>4615</v>
      </c>
      <c r="L327" s="227">
        <v>4615</v>
      </c>
      <c r="N327" s="228"/>
      <c r="O327" s="228"/>
      <c r="P327" s="228"/>
      <c r="Q327" s="239"/>
      <c r="R327" s="228"/>
      <c r="S327" s="228"/>
      <c r="T327" s="228"/>
      <c r="U327" s="228"/>
      <c r="V327" s="240"/>
      <c r="X327" s="223">
        <v>146</v>
      </c>
      <c r="Y327" s="233" t="s">
        <v>63</v>
      </c>
      <c r="Z327" s="228" t="s">
        <v>743</v>
      </c>
      <c r="AA327" s="228" t="s">
        <v>709</v>
      </c>
    </row>
    <row r="328" spans="1:27" ht="23.4" customHeight="1">
      <c r="A328" s="221">
        <v>147</v>
      </c>
      <c r="B328" s="222" t="s">
        <v>433</v>
      </c>
      <c r="C328" s="223">
        <v>8379</v>
      </c>
      <c r="D328" s="224">
        <v>175</v>
      </c>
      <c r="E328" s="221">
        <v>79</v>
      </c>
      <c r="F328" s="222" t="s">
        <v>434</v>
      </c>
      <c r="G328" s="221">
        <v>5</v>
      </c>
      <c r="H328" s="222">
        <v>0</v>
      </c>
      <c r="I328" s="221">
        <v>0</v>
      </c>
      <c r="J328" s="227">
        <v>2000</v>
      </c>
      <c r="L328" s="227">
        <v>2000</v>
      </c>
      <c r="N328" s="228"/>
      <c r="O328" s="228"/>
      <c r="P328" s="228"/>
      <c r="Q328" s="239"/>
      <c r="R328" s="228"/>
      <c r="S328" s="228"/>
      <c r="T328" s="228"/>
      <c r="U328" s="228"/>
      <c r="V328" s="240"/>
      <c r="X328" s="223">
        <v>147</v>
      </c>
      <c r="Y328" s="233" t="s">
        <v>63</v>
      </c>
      <c r="Z328" s="228" t="s">
        <v>744</v>
      </c>
      <c r="AA328" s="228" t="s">
        <v>580</v>
      </c>
    </row>
    <row r="329" spans="1:27" ht="23.4" customHeight="1">
      <c r="A329" s="221">
        <v>148</v>
      </c>
      <c r="B329" s="222" t="s">
        <v>433</v>
      </c>
      <c r="C329" s="223">
        <v>2806</v>
      </c>
      <c r="D329" s="224">
        <v>124</v>
      </c>
      <c r="E329" s="221">
        <v>6</v>
      </c>
      <c r="F329" s="222" t="s">
        <v>434</v>
      </c>
      <c r="G329" s="221">
        <v>28</v>
      </c>
      <c r="H329" s="222">
        <v>0</v>
      </c>
      <c r="I329" s="221">
        <v>0</v>
      </c>
      <c r="J329" s="227">
        <v>11200</v>
      </c>
      <c r="L329" s="227">
        <v>11200</v>
      </c>
      <c r="N329" s="228"/>
      <c r="O329" s="228"/>
      <c r="P329" s="228"/>
      <c r="Q329" s="239"/>
      <c r="R329" s="228"/>
      <c r="S329" s="228"/>
      <c r="T329" s="228"/>
      <c r="U329" s="228"/>
      <c r="V329" s="240"/>
      <c r="X329" s="223">
        <v>148</v>
      </c>
      <c r="Y329" s="233" t="s">
        <v>63</v>
      </c>
      <c r="Z329" s="228" t="s">
        <v>745</v>
      </c>
      <c r="AA329" s="228" t="s">
        <v>746</v>
      </c>
    </row>
    <row r="330" spans="1:27" ht="23.4" customHeight="1">
      <c r="A330" s="225">
        <v>149</v>
      </c>
      <c r="B330" s="222" t="s">
        <v>505</v>
      </c>
      <c r="C330" s="238">
        <v>73875</v>
      </c>
      <c r="D330" s="224">
        <v>39</v>
      </c>
      <c r="E330" s="225">
        <v>75</v>
      </c>
      <c r="F330" s="222" t="s">
        <v>434</v>
      </c>
      <c r="G330" s="225">
        <v>1</v>
      </c>
      <c r="H330" s="226">
        <v>0</v>
      </c>
      <c r="I330" s="225">
        <v>0</v>
      </c>
      <c r="J330" s="227">
        <v>400</v>
      </c>
      <c r="L330" s="227">
        <v>400</v>
      </c>
      <c r="N330" s="228"/>
      <c r="O330" s="228"/>
      <c r="P330" s="228"/>
      <c r="Q330" s="239"/>
      <c r="R330" s="228"/>
      <c r="S330" s="228"/>
      <c r="T330" s="228"/>
      <c r="U330" s="228"/>
      <c r="V330" s="240"/>
      <c r="X330" s="238">
        <v>149</v>
      </c>
      <c r="Y330" s="232" t="s">
        <v>70</v>
      </c>
      <c r="Z330" s="230" t="s">
        <v>747</v>
      </c>
      <c r="AA330" s="230" t="s">
        <v>748</v>
      </c>
    </row>
    <row r="331" spans="1:27" ht="23.4" customHeight="1">
      <c r="A331" s="255">
        <v>150</v>
      </c>
      <c r="B331" s="260" t="s">
        <v>433</v>
      </c>
      <c r="C331" s="261" t="s">
        <v>84</v>
      </c>
      <c r="D331" s="224">
        <v>117</v>
      </c>
      <c r="E331" s="255" t="s">
        <v>84</v>
      </c>
      <c r="F331" s="222" t="s">
        <v>434</v>
      </c>
      <c r="G331" s="255">
        <v>8</v>
      </c>
      <c r="H331" s="260">
        <v>0</v>
      </c>
      <c r="I331" s="255">
        <v>0</v>
      </c>
      <c r="J331" s="227">
        <v>3200</v>
      </c>
      <c r="L331" s="227">
        <v>3200</v>
      </c>
      <c r="N331" s="228"/>
      <c r="O331" s="228"/>
      <c r="P331" s="228"/>
      <c r="Q331" s="239"/>
      <c r="R331" s="228"/>
      <c r="S331" s="228"/>
      <c r="T331" s="228"/>
      <c r="U331" s="228"/>
      <c r="V331" s="240"/>
      <c r="X331" s="261">
        <v>150</v>
      </c>
      <c r="Y331" s="283" t="s">
        <v>63</v>
      </c>
      <c r="Z331" s="284" t="s">
        <v>749</v>
      </c>
      <c r="AA331" s="284" t="s">
        <v>750</v>
      </c>
    </row>
    <row r="332" spans="1:27" ht="23.4" customHeight="1">
      <c r="A332" s="225">
        <v>151</v>
      </c>
      <c r="B332" s="222" t="s">
        <v>459</v>
      </c>
      <c r="C332" s="238">
        <v>813</v>
      </c>
      <c r="D332" s="224">
        <v>129</v>
      </c>
      <c r="E332" s="221">
        <v>13</v>
      </c>
      <c r="F332" s="222" t="s">
        <v>434</v>
      </c>
      <c r="G332" s="221">
        <v>3</v>
      </c>
      <c r="H332" s="222">
        <v>1</v>
      </c>
      <c r="I332" s="221">
        <v>82</v>
      </c>
      <c r="J332" s="227">
        <v>1382</v>
      </c>
      <c r="L332" s="227">
        <v>1382</v>
      </c>
      <c r="N332" s="228"/>
      <c r="O332" s="228"/>
      <c r="P332" s="228"/>
      <c r="Q332" s="239"/>
      <c r="R332" s="228"/>
      <c r="S332" s="228"/>
      <c r="T332" s="228"/>
      <c r="U332" s="228"/>
      <c r="V332" s="240"/>
      <c r="X332" s="238">
        <v>151</v>
      </c>
      <c r="Y332" s="232" t="s">
        <v>70</v>
      </c>
      <c r="Z332" s="230" t="s">
        <v>751</v>
      </c>
      <c r="AA332" s="228" t="s">
        <v>461</v>
      </c>
    </row>
    <row r="333" spans="1:27" ht="23.4" customHeight="1">
      <c r="B333" s="222" t="s">
        <v>459</v>
      </c>
      <c r="C333" s="223">
        <v>8149</v>
      </c>
      <c r="D333" s="224">
        <v>183</v>
      </c>
      <c r="E333" s="221">
        <v>49</v>
      </c>
      <c r="G333" s="221">
        <v>0</v>
      </c>
      <c r="H333" s="222">
        <v>3</v>
      </c>
      <c r="I333" s="221">
        <v>87</v>
      </c>
      <c r="J333" s="227">
        <v>387</v>
      </c>
      <c r="L333" s="227">
        <v>387</v>
      </c>
      <c r="N333" s="228"/>
      <c r="O333" s="228"/>
      <c r="P333" s="228"/>
      <c r="Q333" s="239"/>
      <c r="R333" s="228"/>
      <c r="S333" s="228"/>
      <c r="T333" s="228"/>
      <c r="U333" s="228"/>
      <c r="V333" s="240"/>
    </row>
    <row r="334" spans="1:27" ht="23.4" customHeight="1">
      <c r="A334" s="225">
        <v>152</v>
      </c>
      <c r="B334" s="222" t="s">
        <v>505</v>
      </c>
      <c r="C334" s="223">
        <v>51298</v>
      </c>
      <c r="D334" s="224">
        <v>10</v>
      </c>
      <c r="E334" s="225">
        <v>652</v>
      </c>
      <c r="F334" s="222" t="s">
        <v>434</v>
      </c>
      <c r="G334" s="225">
        <v>1</v>
      </c>
      <c r="H334" s="226">
        <v>1</v>
      </c>
      <c r="I334" s="225">
        <v>33.1</v>
      </c>
      <c r="J334" s="227">
        <v>533</v>
      </c>
      <c r="L334" s="227">
        <v>533</v>
      </c>
      <c r="N334" s="228"/>
      <c r="O334" s="228"/>
      <c r="P334" s="228"/>
      <c r="Q334" s="239"/>
      <c r="R334" s="228"/>
      <c r="S334" s="228"/>
      <c r="T334" s="228"/>
      <c r="U334" s="228"/>
      <c r="V334" s="240"/>
      <c r="X334" s="238">
        <v>152</v>
      </c>
      <c r="Y334" s="232" t="s">
        <v>70</v>
      </c>
      <c r="Z334" s="230" t="s">
        <v>752</v>
      </c>
      <c r="AA334" s="230" t="s">
        <v>514</v>
      </c>
    </row>
    <row r="335" spans="1:27" ht="23.4" customHeight="1">
      <c r="A335" s="221">
        <v>153</v>
      </c>
      <c r="B335" s="222" t="s">
        <v>459</v>
      </c>
      <c r="C335" s="223">
        <v>816</v>
      </c>
      <c r="D335" s="224">
        <v>121</v>
      </c>
      <c r="E335" s="221">
        <v>6</v>
      </c>
      <c r="F335" s="222" t="s">
        <v>434</v>
      </c>
      <c r="G335" s="221">
        <v>7</v>
      </c>
      <c r="H335" s="222">
        <v>2</v>
      </c>
      <c r="I335" s="268">
        <v>43</v>
      </c>
      <c r="J335" s="227">
        <v>3043</v>
      </c>
      <c r="L335" s="227">
        <v>3043</v>
      </c>
      <c r="N335" s="228"/>
      <c r="O335" s="228"/>
      <c r="P335" s="228"/>
      <c r="Q335" s="239"/>
      <c r="R335" s="228"/>
      <c r="S335" s="228"/>
      <c r="T335" s="228"/>
      <c r="U335" s="228"/>
      <c r="V335" s="240"/>
      <c r="X335" s="223">
        <v>153</v>
      </c>
      <c r="Y335" s="233" t="s">
        <v>63</v>
      </c>
      <c r="Z335" s="228" t="s">
        <v>753</v>
      </c>
      <c r="AA335" s="228" t="s">
        <v>754</v>
      </c>
    </row>
    <row r="336" spans="1:27" ht="23.4" customHeight="1">
      <c r="A336" s="221">
        <v>154</v>
      </c>
      <c r="B336" s="222" t="s">
        <v>433</v>
      </c>
      <c r="C336" s="223">
        <v>4931</v>
      </c>
      <c r="D336" s="224">
        <v>132</v>
      </c>
      <c r="E336" s="221">
        <v>31</v>
      </c>
      <c r="F336" s="222" t="s">
        <v>434</v>
      </c>
      <c r="G336" s="221">
        <v>5</v>
      </c>
      <c r="H336" s="222">
        <v>0</v>
      </c>
      <c r="I336" s="237" t="s">
        <v>102</v>
      </c>
      <c r="J336" s="227">
        <v>2003</v>
      </c>
      <c r="L336" s="227">
        <v>2003</v>
      </c>
      <c r="N336" s="228"/>
      <c r="O336" s="228"/>
      <c r="P336" s="228"/>
      <c r="Q336" s="239"/>
      <c r="R336" s="228"/>
      <c r="S336" s="228"/>
      <c r="T336" s="228"/>
      <c r="U336" s="228"/>
      <c r="V336" s="240"/>
      <c r="X336" s="223">
        <v>154</v>
      </c>
      <c r="Y336" s="233" t="s">
        <v>86</v>
      </c>
      <c r="Z336" s="228" t="s">
        <v>755</v>
      </c>
      <c r="AA336" s="228" t="s">
        <v>756</v>
      </c>
    </row>
    <row r="337" spans="1:27" ht="23.4" customHeight="1">
      <c r="A337" s="225">
        <v>155</v>
      </c>
      <c r="B337" s="226" t="s">
        <v>459</v>
      </c>
      <c r="C337" s="238">
        <v>454</v>
      </c>
      <c r="D337" s="224">
        <v>77</v>
      </c>
      <c r="E337" s="225">
        <v>5</v>
      </c>
      <c r="F337" s="222" t="s">
        <v>434</v>
      </c>
      <c r="G337" s="225">
        <v>9</v>
      </c>
      <c r="H337" s="226">
        <v>2</v>
      </c>
      <c r="I337" s="225">
        <v>57</v>
      </c>
      <c r="J337" s="227">
        <v>3857</v>
      </c>
      <c r="L337" s="227">
        <v>3857</v>
      </c>
      <c r="N337" s="228"/>
      <c r="O337" s="228"/>
      <c r="P337" s="228"/>
      <c r="Q337" s="239"/>
      <c r="R337" s="228"/>
      <c r="S337" s="228"/>
      <c r="T337" s="228"/>
      <c r="U337" s="228"/>
      <c r="V337" s="240"/>
      <c r="X337" s="238">
        <v>155</v>
      </c>
      <c r="Y337" s="232" t="s">
        <v>70</v>
      </c>
      <c r="Z337" s="230" t="s">
        <v>757</v>
      </c>
      <c r="AA337" s="230" t="s">
        <v>758</v>
      </c>
    </row>
    <row r="338" spans="1:27" ht="23.4" customHeight="1">
      <c r="A338" s="221">
        <v>156</v>
      </c>
      <c r="B338" s="222" t="s">
        <v>459</v>
      </c>
      <c r="C338" s="223">
        <v>12</v>
      </c>
      <c r="D338" s="224">
        <v>1</v>
      </c>
      <c r="E338" s="221">
        <v>12</v>
      </c>
      <c r="F338" s="222" t="s">
        <v>434</v>
      </c>
      <c r="G338" s="221">
        <v>19</v>
      </c>
      <c r="H338" s="222">
        <v>0</v>
      </c>
      <c r="I338" s="221">
        <v>20</v>
      </c>
      <c r="J338" s="227">
        <v>7620</v>
      </c>
      <c r="L338" s="227">
        <v>7620</v>
      </c>
      <c r="N338" s="228"/>
      <c r="O338" s="228"/>
      <c r="P338" s="228"/>
      <c r="Q338" s="239"/>
      <c r="R338" s="228"/>
      <c r="S338" s="228"/>
      <c r="T338" s="228"/>
      <c r="U338" s="228"/>
      <c r="V338" s="240"/>
      <c r="X338" s="223">
        <v>156</v>
      </c>
      <c r="Y338" s="233" t="s">
        <v>63</v>
      </c>
      <c r="Z338" s="228" t="s">
        <v>759</v>
      </c>
      <c r="AA338" s="228" t="s">
        <v>760</v>
      </c>
    </row>
    <row r="339" spans="1:27" ht="23.4" customHeight="1">
      <c r="A339" s="221">
        <v>157</v>
      </c>
      <c r="B339" s="222" t="s">
        <v>433</v>
      </c>
      <c r="C339" s="223">
        <v>8407</v>
      </c>
      <c r="D339" s="224">
        <v>228</v>
      </c>
      <c r="E339" s="221">
        <v>7</v>
      </c>
      <c r="F339" s="222" t="s">
        <v>434</v>
      </c>
      <c r="G339" s="221">
        <v>7</v>
      </c>
      <c r="H339" s="222">
        <v>0</v>
      </c>
      <c r="I339" s="221">
        <v>0</v>
      </c>
      <c r="J339" s="227">
        <v>2800</v>
      </c>
      <c r="L339" s="227">
        <v>2800</v>
      </c>
      <c r="N339" s="228"/>
      <c r="O339" s="228"/>
      <c r="P339" s="228"/>
      <c r="Q339" s="239"/>
      <c r="R339" s="228"/>
      <c r="S339" s="228"/>
      <c r="T339" s="228"/>
      <c r="U339" s="228"/>
      <c r="V339" s="240"/>
      <c r="X339" s="223">
        <v>157</v>
      </c>
      <c r="Y339" s="233" t="s">
        <v>63</v>
      </c>
      <c r="Z339" s="228" t="s">
        <v>761</v>
      </c>
      <c r="AA339" s="228" t="s">
        <v>496</v>
      </c>
    </row>
    <row r="340" spans="1:27" ht="23.4" customHeight="1">
      <c r="A340" s="221">
        <v>158</v>
      </c>
      <c r="B340" s="222" t="s">
        <v>433</v>
      </c>
      <c r="C340" s="223">
        <v>5076</v>
      </c>
      <c r="D340" s="224">
        <v>118</v>
      </c>
      <c r="E340" s="221">
        <v>76</v>
      </c>
      <c r="F340" s="222" t="s">
        <v>434</v>
      </c>
      <c r="G340" s="221">
        <v>11</v>
      </c>
      <c r="H340" s="222">
        <v>2</v>
      </c>
      <c r="I340" s="221">
        <v>97</v>
      </c>
      <c r="J340" s="227">
        <v>4697</v>
      </c>
      <c r="L340" s="227">
        <v>4697</v>
      </c>
      <c r="N340" s="228"/>
      <c r="O340" s="228"/>
      <c r="P340" s="228"/>
      <c r="Q340" s="239"/>
      <c r="R340" s="228"/>
      <c r="S340" s="228"/>
      <c r="T340" s="228"/>
      <c r="U340" s="228"/>
      <c r="V340" s="240"/>
      <c r="X340" s="223">
        <v>158</v>
      </c>
      <c r="Y340" s="233" t="s">
        <v>70</v>
      </c>
      <c r="Z340" s="228" t="s">
        <v>762</v>
      </c>
      <c r="AA340" s="228" t="s">
        <v>763</v>
      </c>
    </row>
    <row r="341" spans="1:27" ht="23.4" customHeight="1">
      <c r="B341" s="222" t="s">
        <v>433</v>
      </c>
      <c r="C341" s="223">
        <v>2274</v>
      </c>
      <c r="D341" s="224">
        <v>47</v>
      </c>
      <c r="E341" s="221">
        <v>47</v>
      </c>
      <c r="G341" s="221">
        <v>4</v>
      </c>
      <c r="H341" s="222">
        <v>0</v>
      </c>
      <c r="I341" s="221">
        <v>0</v>
      </c>
      <c r="J341" s="227">
        <v>1600</v>
      </c>
      <c r="L341" s="227">
        <v>1600</v>
      </c>
      <c r="N341" s="228"/>
      <c r="O341" s="228"/>
      <c r="P341" s="228"/>
      <c r="Q341" s="239"/>
      <c r="R341" s="228"/>
      <c r="S341" s="228"/>
      <c r="T341" s="228"/>
      <c r="U341" s="228"/>
      <c r="V341" s="240"/>
    </row>
    <row r="342" spans="1:27" ht="23.4" customHeight="1">
      <c r="A342" s="221">
        <v>159</v>
      </c>
      <c r="B342" s="222" t="s">
        <v>433</v>
      </c>
      <c r="C342" s="223">
        <v>2466</v>
      </c>
      <c r="D342" s="224">
        <v>107</v>
      </c>
      <c r="E342" s="221">
        <v>66</v>
      </c>
      <c r="F342" s="222" t="s">
        <v>434</v>
      </c>
      <c r="G342" s="221">
        <v>29</v>
      </c>
      <c r="H342" s="222">
        <v>2</v>
      </c>
      <c r="I342" s="221">
        <v>31</v>
      </c>
      <c r="J342" s="227">
        <v>11831</v>
      </c>
      <c r="L342" s="227">
        <v>11831</v>
      </c>
      <c r="N342" s="228"/>
      <c r="O342" s="228"/>
      <c r="P342" s="228"/>
      <c r="Q342" s="239"/>
      <c r="R342" s="228"/>
      <c r="S342" s="228"/>
      <c r="T342" s="228"/>
      <c r="U342" s="228"/>
      <c r="V342" s="240"/>
      <c r="X342" s="223">
        <v>159</v>
      </c>
      <c r="Y342" s="233" t="s">
        <v>86</v>
      </c>
      <c r="Z342" s="228" t="s">
        <v>764</v>
      </c>
      <c r="AA342" s="228" t="s">
        <v>765</v>
      </c>
    </row>
    <row r="343" spans="1:27" ht="23.4" customHeight="1">
      <c r="A343" s="221">
        <v>160</v>
      </c>
      <c r="B343" s="222" t="s">
        <v>433</v>
      </c>
      <c r="C343" s="223">
        <v>6969</v>
      </c>
      <c r="D343" s="224">
        <v>94</v>
      </c>
      <c r="E343" s="221">
        <v>69</v>
      </c>
      <c r="F343" s="222" t="s">
        <v>434</v>
      </c>
      <c r="G343" s="221">
        <v>12</v>
      </c>
      <c r="H343" s="222">
        <v>2</v>
      </c>
      <c r="I343" s="221">
        <v>93</v>
      </c>
      <c r="J343" s="227">
        <v>5093</v>
      </c>
      <c r="L343" s="227">
        <v>5093</v>
      </c>
      <c r="N343" s="228"/>
      <c r="O343" s="228"/>
      <c r="P343" s="228"/>
      <c r="Q343" s="239"/>
      <c r="R343" s="228"/>
      <c r="S343" s="228"/>
      <c r="T343" s="228"/>
      <c r="U343" s="228"/>
      <c r="V343" s="240"/>
      <c r="X343" s="223">
        <v>160</v>
      </c>
      <c r="Y343" s="233" t="s">
        <v>63</v>
      </c>
      <c r="Z343" s="228" t="s">
        <v>766</v>
      </c>
      <c r="AA343" s="228" t="s">
        <v>597</v>
      </c>
    </row>
    <row r="344" spans="1:27" ht="23.4" customHeight="1">
      <c r="B344" s="222" t="s">
        <v>433</v>
      </c>
      <c r="C344" s="223">
        <v>25540</v>
      </c>
      <c r="D344" s="224">
        <v>118</v>
      </c>
      <c r="E344" s="221">
        <v>40</v>
      </c>
      <c r="G344" s="221">
        <v>12</v>
      </c>
      <c r="H344" s="222">
        <v>2</v>
      </c>
      <c r="I344" s="237" t="s">
        <v>276</v>
      </c>
      <c r="J344" s="227">
        <v>5007</v>
      </c>
      <c r="L344" s="227">
        <v>5007</v>
      </c>
      <c r="N344" s="228"/>
      <c r="O344" s="228"/>
      <c r="P344" s="228"/>
      <c r="Q344" s="239"/>
      <c r="R344" s="228"/>
      <c r="S344" s="228"/>
      <c r="T344" s="228"/>
      <c r="U344" s="228"/>
      <c r="V344" s="240"/>
    </row>
    <row r="345" spans="1:27" ht="23.4" customHeight="1">
      <c r="A345" s="221">
        <v>161</v>
      </c>
      <c r="B345" s="222" t="s">
        <v>433</v>
      </c>
      <c r="C345" s="223">
        <v>8611</v>
      </c>
      <c r="D345" s="224">
        <v>189</v>
      </c>
      <c r="E345" s="221">
        <v>11</v>
      </c>
      <c r="F345" s="222" t="s">
        <v>434</v>
      </c>
      <c r="G345" s="221">
        <v>10</v>
      </c>
      <c r="H345" s="222">
        <v>0</v>
      </c>
      <c r="I345" s="221">
        <v>0</v>
      </c>
      <c r="J345" s="227">
        <v>4000</v>
      </c>
      <c r="L345" s="227">
        <v>4000</v>
      </c>
      <c r="N345" s="228"/>
      <c r="O345" s="228"/>
      <c r="P345" s="228"/>
      <c r="Q345" s="239"/>
      <c r="R345" s="228"/>
      <c r="S345" s="228"/>
      <c r="T345" s="228"/>
      <c r="U345" s="228"/>
      <c r="V345" s="240"/>
      <c r="X345" s="223">
        <v>161</v>
      </c>
      <c r="Y345" s="233" t="s">
        <v>63</v>
      </c>
      <c r="Z345" s="228" t="s">
        <v>767</v>
      </c>
      <c r="AA345" s="228" t="s">
        <v>490</v>
      </c>
    </row>
    <row r="346" spans="1:27" ht="23.4" customHeight="1">
      <c r="A346" s="221">
        <v>162</v>
      </c>
      <c r="B346" s="222" t="s">
        <v>433</v>
      </c>
      <c r="C346" s="223">
        <v>8608</v>
      </c>
      <c r="D346" s="224">
        <v>160</v>
      </c>
      <c r="E346" s="221">
        <v>8</v>
      </c>
      <c r="F346" s="222" t="s">
        <v>434</v>
      </c>
      <c r="G346" s="221">
        <v>10</v>
      </c>
      <c r="H346" s="222">
        <v>0</v>
      </c>
      <c r="I346" s="221">
        <v>0</v>
      </c>
      <c r="J346" s="227">
        <v>4000</v>
      </c>
      <c r="L346" s="227">
        <v>4000</v>
      </c>
      <c r="N346" s="228"/>
      <c r="O346" s="228"/>
      <c r="P346" s="228"/>
      <c r="Q346" s="239"/>
      <c r="R346" s="228"/>
      <c r="S346" s="228"/>
      <c r="T346" s="228"/>
      <c r="U346" s="228"/>
      <c r="V346" s="240"/>
      <c r="X346" s="223">
        <v>162</v>
      </c>
      <c r="Y346" s="233" t="s">
        <v>70</v>
      </c>
      <c r="Z346" s="228" t="s">
        <v>768</v>
      </c>
      <c r="AA346" s="228" t="s">
        <v>490</v>
      </c>
    </row>
    <row r="347" spans="1:27" ht="23.4" customHeight="1">
      <c r="A347" s="221">
        <v>163</v>
      </c>
      <c r="B347" s="222" t="s">
        <v>505</v>
      </c>
      <c r="C347" s="223">
        <v>51989</v>
      </c>
      <c r="D347" s="224">
        <v>9</v>
      </c>
      <c r="E347" s="221">
        <v>705</v>
      </c>
      <c r="F347" s="222" t="s">
        <v>434</v>
      </c>
      <c r="G347" s="221">
        <v>14</v>
      </c>
      <c r="H347" s="222">
        <v>3</v>
      </c>
      <c r="I347" s="221">
        <v>52</v>
      </c>
      <c r="J347" s="227">
        <v>5952</v>
      </c>
      <c r="L347" s="227">
        <v>5952</v>
      </c>
      <c r="N347" s="228"/>
      <c r="O347" s="228"/>
      <c r="P347" s="228"/>
      <c r="Q347" s="239"/>
      <c r="R347" s="228"/>
      <c r="S347" s="228"/>
      <c r="T347" s="228"/>
      <c r="U347" s="228"/>
      <c r="V347" s="240"/>
      <c r="X347" s="223">
        <v>163</v>
      </c>
      <c r="Y347" s="233" t="s">
        <v>70</v>
      </c>
      <c r="Z347" s="228" t="s">
        <v>769</v>
      </c>
      <c r="AA347" s="228" t="s">
        <v>770</v>
      </c>
    </row>
    <row r="348" spans="1:27" ht="23.4" customHeight="1">
      <c r="B348" s="222" t="s">
        <v>505</v>
      </c>
      <c r="C348" s="223">
        <v>51991</v>
      </c>
      <c r="D348" s="224">
        <v>10</v>
      </c>
      <c r="E348" s="221">
        <v>707</v>
      </c>
      <c r="G348" s="221">
        <v>17</v>
      </c>
      <c r="H348" s="222">
        <v>1</v>
      </c>
      <c r="I348" s="237" t="s">
        <v>102</v>
      </c>
      <c r="J348" s="227">
        <v>6903</v>
      </c>
      <c r="L348" s="227">
        <v>6903</v>
      </c>
      <c r="N348" s="228"/>
      <c r="O348" s="228"/>
      <c r="P348" s="228"/>
      <c r="Q348" s="239"/>
      <c r="R348" s="228"/>
      <c r="S348" s="228"/>
      <c r="T348" s="228"/>
      <c r="U348" s="228"/>
      <c r="V348" s="240"/>
    </row>
    <row r="349" spans="1:27" ht="23.4" customHeight="1">
      <c r="B349" s="222" t="s">
        <v>771</v>
      </c>
      <c r="C349" s="223">
        <v>5882</v>
      </c>
      <c r="D349" s="224">
        <v>108</v>
      </c>
      <c r="E349" s="221">
        <v>52</v>
      </c>
      <c r="G349" s="221">
        <v>4</v>
      </c>
      <c r="H349" s="222">
        <v>0</v>
      </c>
      <c r="I349" s="221">
        <v>0</v>
      </c>
      <c r="J349" s="227">
        <v>1600</v>
      </c>
      <c r="L349" s="227">
        <v>1600</v>
      </c>
      <c r="N349" s="228"/>
      <c r="O349" s="228"/>
      <c r="P349" s="228"/>
      <c r="Q349" s="239"/>
      <c r="R349" s="228"/>
      <c r="S349" s="228"/>
      <c r="T349" s="228"/>
      <c r="U349" s="228"/>
      <c r="V349" s="240"/>
    </row>
    <row r="350" spans="1:27" ht="23.4" customHeight="1">
      <c r="B350" s="222" t="s">
        <v>771</v>
      </c>
      <c r="C350" s="223">
        <v>4050</v>
      </c>
      <c r="D350" s="224">
        <v>112</v>
      </c>
      <c r="E350" s="221">
        <v>50</v>
      </c>
      <c r="G350" s="221">
        <v>24</v>
      </c>
      <c r="H350" s="222">
        <v>0</v>
      </c>
      <c r="I350" s="221">
        <v>50</v>
      </c>
      <c r="J350" s="227">
        <v>9650</v>
      </c>
      <c r="L350" s="227">
        <v>9650</v>
      </c>
      <c r="N350" s="228"/>
      <c r="O350" s="228"/>
      <c r="P350" s="228"/>
      <c r="Q350" s="239"/>
      <c r="R350" s="228"/>
      <c r="S350" s="228"/>
      <c r="T350" s="228"/>
      <c r="U350" s="228"/>
      <c r="V350" s="240"/>
    </row>
    <row r="351" spans="1:27" ht="23.4" customHeight="1">
      <c r="B351" s="222" t="s">
        <v>771</v>
      </c>
      <c r="C351" s="223">
        <v>2418</v>
      </c>
      <c r="D351" s="224">
        <v>109</v>
      </c>
      <c r="E351" s="221">
        <v>18</v>
      </c>
      <c r="G351" s="221">
        <v>29</v>
      </c>
      <c r="H351" s="222">
        <v>0</v>
      </c>
      <c r="I351" s="221" t="s">
        <v>219</v>
      </c>
      <c r="J351" s="227">
        <v>11609</v>
      </c>
      <c r="L351" s="227">
        <v>11609</v>
      </c>
      <c r="N351" s="228"/>
      <c r="O351" s="228"/>
      <c r="P351" s="228"/>
      <c r="Q351" s="239"/>
      <c r="R351" s="228"/>
      <c r="S351" s="228"/>
      <c r="T351" s="228"/>
      <c r="U351" s="228"/>
      <c r="V351" s="240"/>
    </row>
    <row r="352" spans="1:27" ht="23.4" customHeight="1">
      <c r="A352" s="221">
        <v>164</v>
      </c>
      <c r="B352" s="222" t="s">
        <v>505</v>
      </c>
      <c r="C352" s="223">
        <v>51992</v>
      </c>
      <c r="D352" s="224">
        <v>15</v>
      </c>
      <c r="E352" s="221">
        <v>708</v>
      </c>
      <c r="F352" s="222" t="s">
        <v>434</v>
      </c>
      <c r="G352" s="221">
        <v>7</v>
      </c>
      <c r="H352" s="222">
        <v>1</v>
      </c>
      <c r="I352" s="237" t="s">
        <v>219</v>
      </c>
      <c r="J352" s="227">
        <v>2909</v>
      </c>
      <c r="L352" s="227">
        <v>2909</v>
      </c>
      <c r="X352" s="223">
        <v>164</v>
      </c>
      <c r="Y352" s="233" t="s">
        <v>63</v>
      </c>
      <c r="Z352" s="228" t="s">
        <v>772</v>
      </c>
      <c r="AA352" s="228" t="s">
        <v>773</v>
      </c>
    </row>
    <row r="353" spans="1:27" ht="23.4" customHeight="1">
      <c r="B353" s="222" t="s">
        <v>505</v>
      </c>
      <c r="C353" s="223">
        <v>51990</v>
      </c>
      <c r="D353" s="224">
        <v>8</v>
      </c>
      <c r="E353" s="221">
        <v>706</v>
      </c>
      <c r="G353" s="221">
        <v>9</v>
      </c>
      <c r="H353" s="222">
        <v>0</v>
      </c>
      <c r="I353" s="221">
        <v>31</v>
      </c>
      <c r="J353" s="227">
        <v>3831</v>
      </c>
      <c r="L353" s="227">
        <v>3831</v>
      </c>
    </row>
    <row r="354" spans="1:27" ht="23.4" customHeight="1">
      <c r="A354" s="225">
        <v>165</v>
      </c>
      <c r="B354" s="222" t="s">
        <v>459</v>
      </c>
      <c r="C354" s="238">
        <v>191</v>
      </c>
      <c r="D354" s="224">
        <v>36</v>
      </c>
      <c r="E354" s="221">
        <v>41</v>
      </c>
      <c r="F354" s="222" t="s">
        <v>434</v>
      </c>
      <c r="G354" s="221">
        <v>14</v>
      </c>
      <c r="H354" s="222">
        <v>0</v>
      </c>
      <c r="I354" s="221">
        <v>0</v>
      </c>
      <c r="J354" s="227">
        <v>5600</v>
      </c>
      <c r="L354" s="227">
        <v>5600</v>
      </c>
      <c r="X354" s="238">
        <v>165</v>
      </c>
      <c r="Y354" s="232" t="s">
        <v>774</v>
      </c>
      <c r="Z354" s="230" t="s">
        <v>775</v>
      </c>
      <c r="AA354" s="228" t="s">
        <v>770</v>
      </c>
    </row>
    <row r="355" spans="1:27" ht="23.4" customHeight="1">
      <c r="B355" s="222" t="s">
        <v>771</v>
      </c>
      <c r="C355" s="223">
        <v>4554</v>
      </c>
      <c r="D355" s="224">
        <v>12</v>
      </c>
      <c r="E355" s="221">
        <v>54</v>
      </c>
      <c r="G355" s="221">
        <v>28</v>
      </c>
      <c r="H355" s="222">
        <v>0</v>
      </c>
      <c r="I355" s="221">
        <v>0</v>
      </c>
      <c r="J355" s="227">
        <v>11200</v>
      </c>
      <c r="L355" s="227">
        <v>11200</v>
      </c>
    </row>
    <row r="356" spans="1:27" ht="23.4" customHeight="1">
      <c r="A356" s="221">
        <v>166</v>
      </c>
      <c r="B356" s="222" t="s">
        <v>771</v>
      </c>
      <c r="C356" s="223">
        <v>5328</v>
      </c>
      <c r="D356" s="224">
        <v>114</v>
      </c>
      <c r="E356" s="221">
        <v>28</v>
      </c>
      <c r="F356" s="222" t="s">
        <v>434</v>
      </c>
      <c r="G356" s="221">
        <v>15</v>
      </c>
      <c r="H356" s="222">
        <v>0</v>
      </c>
      <c r="I356" s="221">
        <v>0</v>
      </c>
      <c r="J356" s="227">
        <v>6000</v>
      </c>
      <c r="L356" s="227">
        <v>6000</v>
      </c>
      <c r="X356" s="223">
        <v>166</v>
      </c>
      <c r="Y356" s="233" t="s">
        <v>63</v>
      </c>
      <c r="Z356" s="228" t="s">
        <v>776</v>
      </c>
      <c r="AA356" s="228" t="s">
        <v>777</v>
      </c>
    </row>
    <row r="357" spans="1:27" ht="23.4" customHeight="1">
      <c r="B357" s="222" t="s">
        <v>459</v>
      </c>
      <c r="C357" s="223">
        <v>191</v>
      </c>
      <c r="D357" s="224">
        <v>36</v>
      </c>
      <c r="E357" s="221">
        <v>41</v>
      </c>
      <c r="G357" s="221">
        <v>14</v>
      </c>
      <c r="H357" s="222">
        <v>0</v>
      </c>
      <c r="I357" s="221">
        <v>0</v>
      </c>
      <c r="J357" s="227">
        <v>5600</v>
      </c>
      <c r="L357" s="227">
        <v>5600</v>
      </c>
    </row>
    <row r="358" spans="1:27" ht="23.4" customHeight="1">
      <c r="B358" s="222" t="s">
        <v>771</v>
      </c>
      <c r="C358" s="223">
        <v>5537</v>
      </c>
      <c r="D358" s="224">
        <v>160</v>
      </c>
      <c r="E358" s="221">
        <v>37</v>
      </c>
      <c r="G358" s="221">
        <v>10</v>
      </c>
      <c r="H358" s="222">
        <v>0</v>
      </c>
      <c r="I358" s="221">
        <v>96</v>
      </c>
      <c r="J358" s="227">
        <v>5096</v>
      </c>
      <c r="L358" s="227">
        <v>5096</v>
      </c>
    </row>
    <row r="359" spans="1:27" ht="23.4" customHeight="1">
      <c r="A359" s="221">
        <v>167</v>
      </c>
      <c r="B359" s="222" t="s">
        <v>505</v>
      </c>
      <c r="C359" s="223">
        <v>51255</v>
      </c>
      <c r="D359" s="224">
        <v>28</v>
      </c>
      <c r="E359" s="221">
        <v>609</v>
      </c>
      <c r="F359" s="222" t="s">
        <v>434</v>
      </c>
      <c r="G359" s="221">
        <v>0</v>
      </c>
      <c r="H359" s="222">
        <v>1</v>
      </c>
      <c r="I359" s="221">
        <v>57.5</v>
      </c>
      <c r="J359" s="227">
        <v>158</v>
      </c>
      <c r="L359" s="227">
        <v>147</v>
      </c>
      <c r="Q359" s="269"/>
      <c r="X359" s="223">
        <v>167</v>
      </c>
      <c r="Y359" s="233" t="s">
        <v>86</v>
      </c>
      <c r="Z359" s="228" t="s">
        <v>778</v>
      </c>
      <c r="AA359" s="228" t="s">
        <v>779</v>
      </c>
    </row>
    <row r="360" spans="1:27" ht="23.4" customHeight="1">
      <c r="M360" s="228">
        <v>11</v>
      </c>
      <c r="Q360" s="269"/>
      <c r="T360" s="229">
        <v>42</v>
      </c>
      <c r="U360" s="243"/>
      <c r="V360" s="233">
        <v>5</v>
      </c>
      <c r="AA360" s="281" t="s">
        <v>107</v>
      </c>
    </row>
    <row r="361" spans="1:27" ht="23.4" customHeight="1">
      <c r="A361" s="221">
        <v>168</v>
      </c>
      <c r="B361" s="222" t="s">
        <v>505</v>
      </c>
      <c r="C361" s="223">
        <v>51139</v>
      </c>
      <c r="D361" s="224">
        <v>20</v>
      </c>
      <c r="E361" s="221">
        <v>515</v>
      </c>
      <c r="F361" s="222" t="s">
        <v>434</v>
      </c>
      <c r="G361" s="221">
        <v>0</v>
      </c>
      <c r="H361" s="222">
        <v>0</v>
      </c>
      <c r="I361" s="221">
        <v>86.2</v>
      </c>
      <c r="J361" s="227">
        <v>86</v>
      </c>
      <c r="K361" s="228">
        <v>70</v>
      </c>
      <c r="Q361" s="269">
        <v>187</v>
      </c>
      <c r="S361" s="229">
        <v>106</v>
      </c>
      <c r="T361" s="221"/>
      <c r="U361" s="243"/>
      <c r="V361" s="233">
        <v>15</v>
      </c>
      <c r="X361" s="223">
        <v>168</v>
      </c>
      <c r="Y361" s="233" t="s">
        <v>63</v>
      </c>
      <c r="Z361" s="228" t="s">
        <v>780</v>
      </c>
      <c r="AA361" s="228" t="s">
        <v>781</v>
      </c>
    </row>
    <row r="362" spans="1:27" ht="23.4" customHeight="1">
      <c r="M362" s="228">
        <v>16</v>
      </c>
      <c r="Q362" s="269"/>
      <c r="R362" s="240"/>
      <c r="S362" s="221"/>
      <c r="T362" s="221">
        <v>63</v>
      </c>
      <c r="U362" s="243"/>
      <c r="V362" s="233">
        <v>15</v>
      </c>
      <c r="AA362" s="281" t="s">
        <v>107</v>
      </c>
    </row>
    <row r="363" spans="1:27" ht="23.4" customHeight="1">
      <c r="A363" s="221">
        <v>169</v>
      </c>
      <c r="B363" s="222" t="s">
        <v>505</v>
      </c>
      <c r="C363" s="223">
        <v>51263</v>
      </c>
      <c r="D363" s="224">
        <v>8</v>
      </c>
      <c r="E363" s="221">
        <v>617</v>
      </c>
      <c r="F363" s="222" t="s">
        <v>434</v>
      </c>
      <c r="G363" s="221">
        <v>1</v>
      </c>
      <c r="H363" s="222">
        <v>0</v>
      </c>
      <c r="I363" s="268">
        <v>19.8</v>
      </c>
      <c r="J363" s="227">
        <v>420</v>
      </c>
      <c r="L363" s="227">
        <v>404</v>
      </c>
      <c r="U363" s="243"/>
      <c r="V363" s="233"/>
      <c r="X363" s="223">
        <v>169</v>
      </c>
      <c r="Y363" s="233" t="s">
        <v>63</v>
      </c>
      <c r="Z363" s="228" t="s">
        <v>782</v>
      </c>
      <c r="AA363" s="228" t="s">
        <v>783</v>
      </c>
    </row>
    <row r="364" spans="1:27" ht="23.4" customHeight="1">
      <c r="I364" s="268"/>
      <c r="M364" s="228">
        <v>16</v>
      </c>
      <c r="T364" s="229">
        <v>64</v>
      </c>
      <c r="U364" s="243"/>
      <c r="V364" s="233">
        <v>6</v>
      </c>
      <c r="AA364" s="281" t="s">
        <v>107</v>
      </c>
    </row>
    <row r="365" spans="1:27" ht="23.4" customHeight="1">
      <c r="A365" s="221">
        <v>170</v>
      </c>
      <c r="B365" s="222" t="s">
        <v>106</v>
      </c>
      <c r="G365" s="221">
        <v>0</v>
      </c>
      <c r="H365" s="222">
        <v>0</v>
      </c>
      <c r="I365" s="221">
        <v>10</v>
      </c>
      <c r="M365" s="228">
        <v>10</v>
      </c>
      <c r="T365" s="229">
        <v>40</v>
      </c>
      <c r="U365" s="243"/>
      <c r="V365" s="233">
        <v>30</v>
      </c>
      <c r="X365" s="223">
        <v>170</v>
      </c>
      <c r="Y365" s="233" t="s">
        <v>63</v>
      </c>
      <c r="Z365" s="228" t="s">
        <v>784</v>
      </c>
      <c r="AA365" s="228" t="s">
        <v>785</v>
      </c>
    </row>
    <row r="366" spans="1:27" ht="23.4" customHeight="1">
      <c r="U366" s="243"/>
      <c r="V366" s="233"/>
    </row>
    <row r="367" spans="1:27" ht="23.4" customHeight="1">
      <c r="A367" s="221">
        <v>171</v>
      </c>
      <c r="B367" s="222" t="s">
        <v>505</v>
      </c>
      <c r="C367" s="223">
        <v>51200</v>
      </c>
      <c r="D367" s="224">
        <v>44</v>
      </c>
      <c r="E367" s="221">
        <v>576</v>
      </c>
      <c r="F367" s="222" t="s">
        <v>434</v>
      </c>
      <c r="G367" s="221">
        <v>0</v>
      </c>
      <c r="H367" s="222">
        <v>1</v>
      </c>
      <c r="I367" s="221">
        <v>79</v>
      </c>
      <c r="J367" s="227">
        <v>179</v>
      </c>
      <c r="K367" s="228">
        <v>175</v>
      </c>
      <c r="Q367" s="231">
        <v>175</v>
      </c>
      <c r="S367" s="229">
        <v>165</v>
      </c>
      <c r="U367" s="243"/>
      <c r="V367" s="233">
        <v>15</v>
      </c>
      <c r="X367" s="223">
        <v>171</v>
      </c>
      <c r="Y367" s="233" t="s">
        <v>63</v>
      </c>
      <c r="Z367" s="228" t="s">
        <v>786</v>
      </c>
      <c r="AA367" s="228" t="s">
        <v>787</v>
      </c>
    </row>
    <row r="368" spans="1:27" ht="23.4" customHeight="1">
      <c r="M368" s="228">
        <v>6</v>
      </c>
      <c r="T368" s="229">
        <v>24</v>
      </c>
      <c r="U368" s="243"/>
      <c r="V368" s="233">
        <v>6</v>
      </c>
      <c r="AA368" s="281" t="s">
        <v>107</v>
      </c>
    </row>
    <row r="369" spans="1:27" ht="23.4" customHeight="1">
      <c r="A369" s="221">
        <v>172</v>
      </c>
      <c r="B369" s="222" t="s">
        <v>106</v>
      </c>
      <c r="F369" s="222" t="s">
        <v>434</v>
      </c>
      <c r="U369" s="243"/>
      <c r="V369" s="233"/>
      <c r="X369" s="223">
        <v>172</v>
      </c>
      <c r="Y369" s="233" t="s">
        <v>63</v>
      </c>
      <c r="Z369" s="228" t="s">
        <v>788</v>
      </c>
      <c r="AA369" s="228" t="s">
        <v>789</v>
      </c>
    </row>
    <row r="370" spans="1:27" ht="23.4" customHeight="1">
      <c r="U370" s="243"/>
      <c r="V370" s="233"/>
    </row>
    <row r="371" spans="1:27" ht="23.4" customHeight="1">
      <c r="A371" s="221">
        <v>173</v>
      </c>
      <c r="B371" s="222" t="s">
        <v>66</v>
      </c>
      <c r="C371" s="223">
        <v>6328</v>
      </c>
      <c r="D371" s="224">
        <v>107</v>
      </c>
      <c r="E371" s="221">
        <v>28</v>
      </c>
      <c r="F371" s="222" t="s">
        <v>434</v>
      </c>
      <c r="G371" s="221">
        <v>0</v>
      </c>
      <c r="H371" s="222">
        <v>0</v>
      </c>
      <c r="I371" s="221">
        <v>77</v>
      </c>
      <c r="J371" s="227">
        <v>77</v>
      </c>
      <c r="K371" s="228">
        <v>72</v>
      </c>
      <c r="Q371" s="231">
        <v>108</v>
      </c>
      <c r="S371" s="229">
        <v>88</v>
      </c>
      <c r="U371" s="243"/>
      <c r="V371" s="233">
        <v>20</v>
      </c>
      <c r="X371" s="223">
        <v>173</v>
      </c>
      <c r="Y371" s="233" t="s">
        <v>70</v>
      </c>
      <c r="Z371" s="228" t="s">
        <v>790</v>
      </c>
      <c r="AA371" s="228" t="s">
        <v>791</v>
      </c>
    </row>
    <row r="372" spans="1:27" ht="23.4" customHeight="1">
      <c r="M372" s="228">
        <v>5</v>
      </c>
      <c r="T372" s="229">
        <v>20</v>
      </c>
      <c r="U372" s="243"/>
      <c r="V372" s="233">
        <v>15</v>
      </c>
      <c r="AA372" s="281" t="s">
        <v>107</v>
      </c>
    </row>
    <row r="373" spans="1:27" ht="23.4" customHeight="1">
      <c r="A373" s="221">
        <v>174</v>
      </c>
      <c r="B373" s="222" t="s">
        <v>106</v>
      </c>
      <c r="F373" s="222" t="s">
        <v>434</v>
      </c>
      <c r="G373" s="221">
        <v>0</v>
      </c>
      <c r="H373" s="222">
        <v>0</v>
      </c>
      <c r="I373" s="237" t="s">
        <v>794</v>
      </c>
      <c r="M373" s="228">
        <v>20</v>
      </c>
      <c r="T373" s="229">
        <v>80</v>
      </c>
      <c r="U373" s="243"/>
      <c r="V373" s="233">
        <v>26</v>
      </c>
      <c r="X373" s="223">
        <v>174</v>
      </c>
      <c r="Y373" s="233" t="s">
        <v>792</v>
      </c>
      <c r="AA373" s="228" t="s">
        <v>793</v>
      </c>
    </row>
    <row r="374" spans="1:27" ht="23.4" customHeight="1">
      <c r="Y374" s="233" t="s">
        <v>795</v>
      </c>
    </row>
    <row r="375" spans="1:27" ht="23.4" customHeight="1">
      <c r="A375" s="221">
        <v>175</v>
      </c>
      <c r="B375" s="222" t="s">
        <v>505</v>
      </c>
      <c r="C375" s="223">
        <v>51261</v>
      </c>
      <c r="D375" s="224">
        <v>2</v>
      </c>
      <c r="E375" s="221">
        <v>615</v>
      </c>
      <c r="F375" s="222" t="s">
        <v>434</v>
      </c>
      <c r="G375" s="221">
        <v>4</v>
      </c>
      <c r="H375" s="222">
        <v>0</v>
      </c>
      <c r="I375" s="221">
        <v>76</v>
      </c>
      <c r="J375" s="227">
        <v>1676</v>
      </c>
      <c r="L375" s="227">
        <v>1676</v>
      </c>
      <c r="X375" s="223">
        <v>175</v>
      </c>
      <c r="Y375" s="233" t="s">
        <v>86</v>
      </c>
      <c r="Z375" s="228" t="s">
        <v>796</v>
      </c>
      <c r="AA375" s="290" t="s">
        <v>797</v>
      </c>
    </row>
    <row r="376" spans="1:27" ht="23.4" customHeight="1">
      <c r="B376" s="222" t="s">
        <v>505</v>
      </c>
      <c r="C376" s="223">
        <v>51985</v>
      </c>
      <c r="D376" s="224">
        <v>1</v>
      </c>
      <c r="E376" s="221">
        <v>701</v>
      </c>
      <c r="G376" s="221">
        <v>2</v>
      </c>
      <c r="H376" s="222">
        <v>2</v>
      </c>
      <c r="I376" s="221">
        <v>78</v>
      </c>
      <c r="J376" s="227">
        <v>1078</v>
      </c>
      <c r="L376" s="227">
        <v>1078</v>
      </c>
    </row>
    <row r="377" spans="1:27" ht="23.4" customHeight="1">
      <c r="A377" s="221">
        <v>176</v>
      </c>
      <c r="B377" s="222" t="s">
        <v>66</v>
      </c>
      <c r="C377" s="223">
        <v>3259</v>
      </c>
      <c r="D377" s="224">
        <v>26</v>
      </c>
      <c r="E377" s="221">
        <v>59</v>
      </c>
      <c r="F377" s="222" t="s">
        <v>434</v>
      </c>
      <c r="G377" s="221">
        <v>21</v>
      </c>
      <c r="H377" s="222">
        <v>3</v>
      </c>
      <c r="I377" s="221">
        <v>32</v>
      </c>
      <c r="J377" s="227">
        <v>8732</v>
      </c>
      <c r="L377" s="227">
        <v>8732</v>
      </c>
      <c r="X377" s="223">
        <v>176</v>
      </c>
      <c r="Y377" s="233" t="s">
        <v>63</v>
      </c>
      <c r="Z377" s="228" t="s">
        <v>798</v>
      </c>
      <c r="AA377" s="228" t="s">
        <v>799</v>
      </c>
    </row>
    <row r="378" spans="1:27" ht="23.4" customHeight="1">
      <c r="B378" s="222" t="s">
        <v>66</v>
      </c>
      <c r="C378" s="223">
        <v>3285</v>
      </c>
      <c r="D378" s="224">
        <v>129</v>
      </c>
      <c r="E378" s="221">
        <v>85</v>
      </c>
      <c r="G378" s="237" t="s">
        <v>73</v>
      </c>
      <c r="H378" s="222">
        <v>1</v>
      </c>
      <c r="I378" s="221">
        <v>17</v>
      </c>
      <c r="J378" s="227">
        <v>117</v>
      </c>
      <c r="L378" s="227">
        <v>117</v>
      </c>
      <c r="AA378" s="228" t="s">
        <v>800</v>
      </c>
    </row>
    <row r="379" spans="1:27" ht="23.4" customHeight="1">
      <c r="A379" s="221">
        <v>177</v>
      </c>
      <c r="B379" s="222" t="s">
        <v>505</v>
      </c>
      <c r="C379" s="223">
        <v>79789</v>
      </c>
      <c r="D379" s="224">
        <v>19</v>
      </c>
      <c r="E379" s="221">
        <v>89</v>
      </c>
      <c r="G379" s="221">
        <v>10</v>
      </c>
      <c r="H379" s="237">
        <v>0</v>
      </c>
      <c r="I379" s="237" t="s">
        <v>73</v>
      </c>
      <c r="J379" s="227">
        <v>4000</v>
      </c>
      <c r="L379" s="227">
        <v>4000</v>
      </c>
      <c r="X379" s="223">
        <v>177</v>
      </c>
      <c r="Y379" s="233" t="s">
        <v>70</v>
      </c>
      <c r="Z379" s="228" t="s">
        <v>801</v>
      </c>
      <c r="AA379" s="228" t="s">
        <v>802</v>
      </c>
    </row>
    <row r="380" spans="1:27" ht="23.4" customHeight="1">
      <c r="AA380" s="228" t="s">
        <v>803</v>
      </c>
    </row>
    <row r="381" spans="1:27" ht="23.4" customHeight="1">
      <c r="A381" s="221">
        <v>178</v>
      </c>
      <c r="B381" s="229" t="s">
        <v>121</v>
      </c>
      <c r="C381" s="221" t="s">
        <v>249</v>
      </c>
      <c r="D381" s="221" t="s">
        <v>249</v>
      </c>
      <c r="E381" s="221" t="s">
        <v>249</v>
      </c>
      <c r="F381" s="221" t="s">
        <v>67</v>
      </c>
      <c r="G381" s="223">
        <v>0</v>
      </c>
      <c r="H381" s="223">
        <v>0</v>
      </c>
      <c r="I381" s="223">
        <v>0</v>
      </c>
      <c r="J381" s="236"/>
      <c r="K381" s="233"/>
      <c r="L381" s="236"/>
      <c r="M381" s="233"/>
      <c r="N381" s="233"/>
      <c r="O381" s="233"/>
      <c r="P381" s="233"/>
      <c r="Q381" s="232">
        <v>9</v>
      </c>
      <c r="R381" s="232"/>
      <c r="T381" s="232">
        <v>9</v>
      </c>
      <c r="U381" s="242"/>
      <c r="V381" s="232">
        <v>4</v>
      </c>
      <c r="W381" s="232"/>
      <c r="X381" s="221">
        <v>178</v>
      </c>
      <c r="Y381" s="228" t="s">
        <v>70</v>
      </c>
      <c r="Z381" s="228" t="s">
        <v>804</v>
      </c>
      <c r="AA381" s="228" t="s">
        <v>3088</v>
      </c>
    </row>
    <row r="382" spans="1:27" ht="23.4" customHeight="1">
      <c r="A382" s="221">
        <v>179</v>
      </c>
      <c r="B382" s="229" t="s">
        <v>121</v>
      </c>
      <c r="C382" s="221" t="s">
        <v>249</v>
      </c>
      <c r="D382" s="221" t="s">
        <v>249</v>
      </c>
      <c r="E382" s="221" t="s">
        <v>249</v>
      </c>
      <c r="F382" s="221" t="s">
        <v>67</v>
      </c>
      <c r="G382" s="223">
        <v>0</v>
      </c>
      <c r="H382" s="223">
        <v>0</v>
      </c>
      <c r="I382" s="223">
        <v>0</v>
      </c>
      <c r="J382" s="236"/>
      <c r="K382" s="233"/>
      <c r="L382" s="236"/>
      <c r="M382" s="233"/>
      <c r="N382" s="233"/>
      <c r="O382" s="233"/>
      <c r="P382" s="233"/>
      <c r="Q382" s="232">
        <v>9</v>
      </c>
      <c r="R382" s="232"/>
      <c r="T382" s="232">
        <v>9</v>
      </c>
      <c r="U382" s="242"/>
      <c r="V382" s="232">
        <v>4</v>
      </c>
      <c r="W382" s="232"/>
      <c r="X382" s="221">
        <v>179</v>
      </c>
      <c r="Y382" s="228" t="s">
        <v>63</v>
      </c>
      <c r="Z382" s="228" t="s">
        <v>805</v>
      </c>
      <c r="AA382" s="228" t="s">
        <v>3089</v>
      </c>
    </row>
    <row r="383" spans="1:27" ht="23.4" customHeight="1">
      <c r="B383" s="229"/>
      <c r="C383" s="221"/>
      <c r="D383" s="221"/>
      <c r="F383" s="221"/>
      <c r="G383" s="223"/>
      <c r="H383" s="223"/>
      <c r="I383" s="223"/>
      <c r="J383" s="236"/>
      <c r="K383" s="233"/>
      <c r="L383" s="236"/>
      <c r="M383" s="233"/>
      <c r="N383" s="233"/>
      <c r="O383" s="233"/>
      <c r="P383" s="233"/>
      <c r="Q383" s="232"/>
      <c r="R383" s="232"/>
      <c r="S383" s="232"/>
      <c r="T383" s="232"/>
      <c r="U383" s="242"/>
      <c r="V383" s="232"/>
      <c r="W383" s="232"/>
      <c r="X383" s="221"/>
      <c r="Y383" s="228"/>
    </row>
  </sheetData>
  <mergeCells count="11">
    <mergeCell ref="Y4:AA4"/>
    <mergeCell ref="Y5:AA5"/>
    <mergeCell ref="Y6:AA6"/>
    <mergeCell ref="A1:W1"/>
    <mergeCell ref="A2:W2"/>
    <mergeCell ref="C4:E4"/>
    <mergeCell ref="G4:I4"/>
    <mergeCell ref="J4:N4"/>
    <mergeCell ref="R4:U4"/>
    <mergeCell ref="O3:V3"/>
    <mergeCell ref="A3:N3"/>
  </mergeCells>
  <printOptions gridLines="1"/>
  <pageMargins left="0" right="0" top="0" bottom="0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5"/>
  <sheetViews>
    <sheetView view="pageBreakPreview" zoomScale="112" zoomScaleNormal="100" zoomScaleSheetLayoutView="112" workbookViewId="0">
      <pane ySplit="7" topLeftCell="A193" activePane="bottomLeft" state="frozen"/>
      <selection activeCell="G1" sqref="G1"/>
      <selection pane="bottomLeft" activeCell="B219" sqref="B219"/>
    </sheetView>
  </sheetViews>
  <sheetFormatPr defaultColWidth="9" defaultRowHeight="19.8"/>
  <cols>
    <col min="1" max="1" width="3.5" style="221" customWidth="1"/>
    <col min="2" max="2" width="6.09765625" style="223" customWidth="1"/>
    <col min="3" max="3" width="5.59765625" style="223" customWidth="1"/>
    <col min="4" max="4" width="4.59765625" style="224" customWidth="1"/>
    <col min="5" max="5" width="4.8984375" style="223" customWidth="1"/>
    <col min="6" max="6" width="8.296875" style="223" customWidth="1"/>
    <col min="7" max="9" width="3.69921875" style="223" customWidth="1"/>
    <col min="10" max="10" width="6.19921875" style="306" hidden="1" customWidth="1"/>
    <col min="11" max="11" width="4.5" style="282" customWidth="1"/>
    <col min="12" max="12" width="7.69921875" style="306" customWidth="1"/>
    <col min="13" max="13" width="4.19921875" style="316" customWidth="1"/>
    <col min="14" max="14" width="9" style="282" customWidth="1"/>
    <col min="15" max="15" width="4.3984375" style="282" customWidth="1"/>
    <col min="16" max="16" width="5" style="282" customWidth="1"/>
    <col min="17" max="17" width="8.19921875" style="233" customWidth="1"/>
    <col min="18" max="18" width="8.19921875" style="228" customWidth="1"/>
    <col min="19" max="19" width="6.3984375" style="240" customWidth="1"/>
    <col min="20" max="20" width="5.59765625" style="282" customWidth="1"/>
    <col min="21" max="21" width="8.19921875" style="233" customWidth="1"/>
    <col min="22" max="22" width="7.796875" style="233" customWidth="1"/>
    <col min="23" max="23" width="7.3984375" style="228" customWidth="1"/>
    <col min="24" max="26" width="6.09765625" style="228" customWidth="1"/>
    <col min="27" max="27" width="3.09765625" style="221" customWidth="1"/>
    <col min="28" max="28" width="4.09765625" style="282" customWidth="1"/>
    <col min="29" max="29" width="14.09765625" style="282" customWidth="1"/>
    <col min="30" max="30" width="17.09765625" style="282" customWidth="1"/>
    <col min="31" max="16384" width="9" style="55"/>
  </cols>
  <sheetData>
    <row r="1" spans="1:30" s="48" customFormat="1" ht="19.8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99"/>
      <c r="Y1" s="199"/>
      <c r="Z1" s="199"/>
      <c r="AA1" s="240"/>
      <c r="AB1" s="240"/>
      <c r="AC1" s="240"/>
      <c r="AD1" s="240"/>
    </row>
    <row r="2" spans="1:30" s="48" customFormat="1" ht="19.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8"/>
      <c r="X2" s="199"/>
      <c r="Y2" s="199"/>
      <c r="Z2" s="199"/>
      <c r="AA2" s="240"/>
      <c r="AB2" s="240"/>
      <c r="AC2" s="240"/>
      <c r="AD2" s="240"/>
    </row>
    <row r="3" spans="1:30" s="48" customFormat="1" ht="19.8" customHeight="1">
      <c r="A3" s="451" t="s">
        <v>3082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O3" s="451" t="s">
        <v>3083</v>
      </c>
      <c r="P3" s="451"/>
      <c r="Q3" s="451"/>
      <c r="R3" s="451"/>
      <c r="S3" s="451"/>
      <c r="T3" s="451"/>
      <c r="U3" s="451"/>
      <c r="V3" s="454"/>
      <c r="W3" s="348"/>
      <c r="X3" s="199"/>
      <c r="Y3" s="199"/>
      <c r="Z3" s="199"/>
      <c r="AA3" s="199"/>
      <c r="AB3" s="199"/>
      <c r="AC3" s="199"/>
      <c r="AD3" s="199"/>
    </row>
    <row r="4" spans="1:30" s="48" customFormat="1" ht="19.8" customHeight="1">
      <c r="A4" s="205"/>
      <c r="B4" s="201"/>
      <c r="C4" s="450" t="s">
        <v>3</v>
      </c>
      <c r="D4" s="451"/>
      <c r="E4" s="452"/>
      <c r="F4" s="202"/>
      <c r="G4" s="450" t="s">
        <v>4</v>
      </c>
      <c r="H4" s="451"/>
      <c r="I4" s="452"/>
      <c r="J4" s="453" t="s">
        <v>1280</v>
      </c>
      <c r="K4" s="454"/>
      <c r="L4" s="454"/>
      <c r="M4" s="454"/>
      <c r="N4" s="455"/>
      <c r="O4" s="201"/>
      <c r="P4" s="207"/>
      <c r="Q4" s="201"/>
      <c r="R4" s="453" t="s">
        <v>5</v>
      </c>
      <c r="S4" s="454"/>
      <c r="T4" s="454"/>
      <c r="U4" s="454"/>
      <c r="V4" s="21"/>
      <c r="W4" s="347"/>
      <c r="X4" s="294"/>
      <c r="Y4" s="294"/>
      <c r="Z4" s="294"/>
      <c r="AA4" s="205"/>
      <c r="AB4" s="439"/>
      <c r="AC4" s="440"/>
      <c r="AD4" s="441"/>
    </row>
    <row r="5" spans="1:30" s="48" customFormat="1" ht="19.8" customHeight="1">
      <c r="A5" s="210" t="s">
        <v>8</v>
      </c>
      <c r="B5" s="204" t="s">
        <v>11</v>
      </c>
      <c r="C5" s="205" t="s">
        <v>12</v>
      </c>
      <c r="D5" s="205" t="s">
        <v>13</v>
      </c>
      <c r="E5" s="201" t="s">
        <v>14</v>
      </c>
      <c r="F5" s="199" t="s">
        <v>15</v>
      </c>
      <c r="G5" s="201" t="s">
        <v>16</v>
      </c>
      <c r="H5" s="202" t="s">
        <v>17</v>
      </c>
      <c r="I5" s="201" t="s">
        <v>18</v>
      </c>
      <c r="J5" s="300" t="s">
        <v>19</v>
      </c>
      <c r="K5" s="201" t="s">
        <v>20</v>
      </c>
      <c r="L5" s="208" t="s">
        <v>21</v>
      </c>
      <c r="M5" s="202" t="s">
        <v>22</v>
      </c>
      <c r="N5" s="205" t="s">
        <v>23</v>
      </c>
      <c r="O5" s="204" t="s">
        <v>8</v>
      </c>
      <c r="P5" s="204" t="s">
        <v>3079</v>
      </c>
      <c r="Q5" s="204" t="s">
        <v>11</v>
      </c>
      <c r="R5" s="201" t="s">
        <v>3080</v>
      </c>
      <c r="S5" s="203" t="s">
        <v>26</v>
      </c>
      <c r="T5" s="205" t="s">
        <v>27</v>
      </c>
      <c r="U5" s="201" t="s">
        <v>28</v>
      </c>
      <c r="V5" s="30" t="s">
        <v>31</v>
      </c>
      <c r="W5" s="209" t="s">
        <v>10</v>
      </c>
      <c r="X5" s="298"/>
      <c r="Y5" s="298"/>
      <c r="Z5" s="298"/>
      <c r="AA5" s="210" t="s">
        <v>8</v>
      </c>
      <c r="AB5" s="442" t="s">
        <v>9</v>
      </c>
      <c r="AC5" s="443"/>
      <c r="AD5" s="444"/>
    </row>
    <row r="6" spans="1:30" s="48" customFormat="1" ht="19.8" customHeight="1">
      <c r="A6" s="210"/>
      <c r="B6" s="204" t="s">
        <v>39</v>
      </c>
      <c r="C6" s="210" t="s">
        <v>40</v>
      </c>
      <c r="D6" s="210" t="s">
        <v>39</v>
      </c>
      <c r="E6" s="204" t="s">
        <v>41</v>
      </c>
      <c r="F6" s="199" t="s">
        <v>42</v>
      </c>
      <c r="G6" s="204"/>
      <c r="H6" s="199"/>
      <c r="I6" s="204"/>
      <c r="J6" s="270" t="s">
        <v>39</v>
      </c>
      <c r="K6" s="204" t="s">
        <v>43</v>
      </c>
      <c r="L6" s="213"/>
      <c r="M6" s="199"/>
      <c r="N6" s="210" t="s">
        <v>44</v>
      </c>
      <c r="O6" s="204"/>
      <c r="P6" s="204" t="s">
        <v>12</v>
      </c>
      <c r="Q6" s="204" t="s">
        <v>3090</v>
      </c>
      <c r="R6" s="204" t="s">
        <v>3081</v>
      </c>
      <c r="S6" s="199" t="s">
        <v>46</v>
      </c>
      <c r="T6" s="204" t="s">
        <v>47</v>
      </c>
      <c r="U6" s="204" t="s">
        <v>48</v>
      </c>
      <c r="V6" s="30" t="s">
        <v>49</v>
      </c>
      <c r="W6" s="209"/>
      <c r="X6" s="298"/>
      <c r="Y6" s="298"/>
      <c r="Z6" s="298"/>
      <c r="AA6" s="210"/>
      <c r="AB6" s="445"/>
      <c r="AC6" s="446"/>
      <c r="AD6" s="447"/>
    </row>
    <row r="7" spans="1:30" s="48" customFormat="1" ht="19.8" customHeight="1">
      <c r="A7" s="215"/>
      <c r="B7" s="214"/>
      <c r="C7" s="215" t="s">
        <v>56</v>
      </c>
      <c r="D7" s="215"/>
      <c r="E7" s="214"/>
      <c r="F7" s="200" t="s">
        <v>57</v>
      </c>
      <c r="G7" s="214"/>
      <c r="H7" s="200"/>
      <c r="I7" s="214"/>
      <c r="J7" s="272" t="s">
        <v>18</v>
      </c>
      <c r="K7" s="273"/>
      <c r="L7" s="218" t="s">
        <v>58</v>
      </c>
      <c r="M7" s="274"/>
      <c r="N7" s="301"/>
      <c r="O7" s="273"/>
      <c r="P7" s="273"/>
      <c r="Q7" s="273" t="s">
        <v>3091</v>
      </c>
      <c r="R7" s="214"/>
      <c r="S7" s="200"/>
      <c r="T7" s="215" t="s">
        <v>46</v>
      </c>
      <c r="U7" s="214" t="s">
        <v>59</v>
      </c>
      <c r="V7" s="41" t="s">
        <v>61</v>
      </c>
      <c r="W7" s="219"/>
      <c r="X7" s="299"/>
      <c r="Y7" s="299"/>
      <c r="Z7" s="299"/>
      <c r="AA7" s="215"/>
      <c r="AB7" s="276"/>
      <c r="AC7" s="277" t="s">
        <v>430</v>
      </c>
      <c r="AD7" s="277" t="s">
        <v>20</v>
      </c>
    </row>
    <row r="8" spans="1:30" s="8" customFormat="1" ht="23.4" customHeight="1">
      <c r="A8" s="204">
        <v>1</v>
      </c>
      <c r="B8" s="302" t="s">
        <v>433</v>
      </c>
      <c r="C8" s="238">
        <v>5887</v>
      </c>
      <c r="D8" s="238">
        <v>116</v>
      </c>
      <c r="E8" s="238">
        <v>87</v>
      </c>
      <c r="F8" s="238" t="s">
        <v>620</v>
      </c>
      <c r="G8" s="238">
        <v>7</v>
      </c>
      <c r="H8" s="238">
        <v>2</v>
      </c>
      <c r="I8" s="238">
        <v>30</v>
      </c>
      <c r="J8" s="303">
        <v>3030</v>
      </c>
      <c r="K8" s="304"/>
      <c r="L8" s="303">
        <v>3030</v>
      </c>
      <c r="M8" s="304"/>
      <c r="N8" s="210"/>
      <c r="O8" s="210"/>
      <c r="P8" s="210"/>
      <c r="Q8" s="204"/>
      <c r="R8" s="212"/>
      <c r="S8" s="199"/>
      <c r="T8" s="210"/>
      <c r="U8" s="204"/>
      <c r="V8" s="204"/>
      <c r="W8" s="212"/>
      <c r="X8" s="212"/>
      <c r="Y8" s="212"/>
      <c r="Z8" s="212"/>
      <c r="AA8" s="204">
        <v>1</v>
      </c>
      <c r="AB8" s="305" t="s">
        <v>70</v>
      </c>
      <c r="AC8" s="305" t="s">
        <v>807</v>
      </c>
      <c r="AD8" s="282" t="s">
        <v>808</v>
      </c>
    </row>
    <row r="9" spans="1:30" s="8" customFormat="1" ht="16.8" customHeight="1">
      <c r="A9" s="204"/>
      <c r="B9" s="302"/>
      <c r="C9" s="238"/>
      <c r="D9" s="238"/>
      <c r="E9" s="238"/>
      <c r="F9" s="238"/>
      <c r="G9" s="238"/>
      <c r="H9" s="238"/>
      <c r="I9" s="238"/>
      <c r="J9" s="303"/>
      <c r="K9" s="304"/>
      <c r="L9" s="303"/>
      <c r="M9" s="304"/>
      <c r="N9" s="210"/>
      <c r="O9" s="210"/>
      <c r="P9" s="210"/>
      <c r="Q9" s="204"/>
      <c r="R9" s="212"/>
      <c r="S9" s="199"/>
      <c r="T9" s="210"/>
      <c r="U9" s="204"/>
      <c r="V9" s="204"/>
      <c r="W9" s="212"/>
      <c r="X9" s="212"/>
      <c r="Y9" s="212"/>
      <c r="Z9" s="212"/>
      <c r="AA9" s="204"/>
      <c r="AB9" s="305"/>
      <c r="AC9" s="305"/>
      <c r="AD9" s="282" t="s">
        <v>260</v>
      </c>
    </row>
    <row r="10" spans="1:30" s="51" customFormat="1" ht="21" customHeight="1">
      <c r="A10" s="221">
        <v>2</v>
      </c>
      <c r="B10" s="302" t="s">
        <v>433</v>
      </c>
      <c r="C10" s="223">
        <v>5884</v>
      </c>
      <c r="D10" s="224">
        <v>200</v>
      </c>
      <c r="E10" s="223">
        <v>44</v>
      </c>
      <c r="F10" s="302" t="s">
        <v>620</v>
      </c>
      <c r="G10" s="238">
        <v>15</v>
      </c>
      <c r="H10" s="238">
        <v>3</v>
      </c>
      <c r="I10" s="238">
        <v>90</v>
      </c>
      <c r="J10" s="306">
        <v>6390</v>
      </c>
      <c r="K10" s="282"/>
      <c r="L10" s="306">
        <v>6390</v>
      </c>
      <c r="M10" s="307"/>
      <c r="N10" s="282"/>
      <c r="O10" s="282"/>
      <c r="P10" s="282"/>
      <c r="Q10" s="233"/>
      <c r="R10" s="228"/>
      <c r="S10" s="240"/>
      <c r="T10" s="282"/>
      <c r="U10" s="233"/>
      <c r="V10" s="233"/>
      <c r="W10" s="228"/>
      <c r="X10" s="228"/>
      <c r="Y10" s="228"/>
      <c r="Z10" s="228"/>
      <c r="AA10" s="221">
        <v>2</v>
      </c>
      <c r="AB10" s="282" t="s">
        <v>70</v>
      </c>
      <c r="AC10" s="282" t="s">
        <v>809</v>
      </c>
      <c r="AD10" s="282" t="s">
        <v>810</v>
      </c>
    </row>
    <row r="11" spans="1:30" s="51" customFormat="1" ht="21" customHeight="1">
      <c r="A11" s="221">
        <v>3</v>
      </c>
      <c r="B11" s="223" t="s">
        <v>433</v>
      </c>
      <c r="C11" s="223">
        <v>3271</v>
      </c>
      <c r="D11" s="224">
        <v>103</v>
      </c>
      <c r="E11" s="223">
        <v>71</v>
      </c>
      <c r="F11" s="238" t="s">
        <v>620</v>
      </c>
      <c r="G11" s="223">
        <v>13</v>
      </c>
      <c r="H11" s="223">
        <v>0</v>
      </c>
      <c r="I11" s="223">
        <v>0</v>
      </c>
      <c r="J11" s="306">
        <v>5200</v>
      </c>
      <c r="K11" s="282"/>
      <c r="L11" s="306">
        <v>5200</v>
      </c>
      <c r="M11" s="307"/>
      <c r="N11" s="282"/>
      <c r="O11" s="282"/>
      <c r="P11" s="282"/>
      <c r="Q11" s="233"/>
      <c r="R11" s="228"/>
      <c r="S11" s="240"/>
      <c r="T11" s="282"/>
      <c r="U11" s="233"/>
      <c r="V11" s="233"/>
      <c r="W11" s="228"/>
      <c r="X11" s="228"/>
      <c r="Y11" s="228"/>
      <c r="Z11" s="228"/>
      <c r="AA11" s="221">
        <v>3</v>
      </c>
      <c r="AB11" s="282" t="s">
        <v>70</v>
      </c>
      <c r="AC11" s="282" t="s">
        <v>811</v>
      </c>
      <c r="AD11" s="282" t="s">
        <v>812</v>
      </c>
    </row>
    <row r="12" spans="1:30" s="51" customFormat="1" ht="21" customHeight="1">
      <c r="A12" s="221">
        <v>4</v>
      </c>
      <c r="B12" s="223" t="s">
        <v>433</v>
      </c>
      <c r="C12" s="223">
        <v>6642</v>
      </c>
      <c r="D12" s="224">
        <v>203</v>
      </c>
      <c r="E12" s="223">
        <v>42</v>
      </c>
      <c r="F12" s="238" t="s">
        <v>620</v>
      </c>
      <c r="G12" s="223">
        <v>5</v>
      </c>
      <c r="H12" s="223">
        <v>0</v>
      </c>
      <c r="I12" s="223">
        <v>32</v>
      </c>
      <c r="J12" s="306">
        <v>4032</v>
      </c>
      <c r="K12" s="282"/>
      <c r="L12" s="306">
        <v>4032</v>
      </c>
      <c r="M12" s="307"/>
      <c r="N12" s="282"/>
      <c r="O12" s="282"/>
      <c r="P12" s="282"/>
      <c r="Q12" s="233"/>
      <c r="R12" s="228"/>
      <c r="S12" s="240"/>
      <c r="T12" s="282"/>
      <c r="U12" s="233"/>
      <c r="V12" s="233"/>
      <c r="W12" s="228"/>
      <c r="X12" s="228"/>
      <c r="Y12" s="228"/>
      <c r="Z12" s="228"/>
      <c r="AA12" s="221">
        <v>4</v>
      </c>
      <c r="AB12" s="282" t="s">
        <v>63</v>
      </c>
      <c r="AC12" s="282" t="s">
        <v>813</v>
      </c>
      <c r="AD12" s="282" t="s">
        <v>814</v>
      </c>
    </row>
    <row r="13" spans="1:30" s="51" customFormat="1" ht="21" customHeight="1">
      <c r="A13" s="221">
        <v>5</v>
      </c>
      <c r="B13" s="223" t="s">
        <v>459</v>
      </c>
      <c r="C13" s="223">
        <v>508</v>
      </c>
      <c r="D13" s="224">
        <v>34</v>
      </c>
      <c r="E13" s="223">
        <v>8</v>
      </c>
      <c r="F13" s="238" t="s">
        <v>620</v>
      </c>
      <c r="G13" s="223">
        <v>7</v>
      </c>
      <c r="H13" s="223">
        <v>3</v>
      </c>
      <c r="I13" s="223">
        <v>51</v>
      </c>
      <c r="J13" s="306">
        <v>3151</v>
      </c>
      <c r="K13" s="282"/>
      <c r="L13" s="306">
        <v>3151</v>
      </c>
      <c r="M13" s="307"/>
      <c r="N13" s="282"/>
      <c r="O13" s="282"/>
      <c r="P13" s="282"/>
      <c r="Q13" s="233"/>
      <c r="R13" s="228"/>
      <c r="S13" s="240"/>
      <c r="T13" s="282"/>
      <c r="U13" s="233"/>
      <c r="V13" s="233"/>
      <c r="W13" s="228"/>
      <c r="X13" s="228"/>
      <c r="Y13" s="228"/>
      <c r="Z13" s="228"/>
      <c r="AA13" s="221">
        <v>5</v>
      </c>
      <c r="AB13" s="282" t="s">
        <v>63</v>
      </c>
      <c r="AC13" s="282" t="s">
        <v>815</v>
      </c>
      <c r="AD13" s="282" t="s">
        <v>816</v>
      </c>
    </row>
    <row r="14" spans="1:30" s="51" customFormat="1" ht="21" customHeight="1">
      <c r="A14" s="221">
        <v>6</v>
      </c>
      <c r="B14" s="223" t="s">
        <v>459</v>
      </c>
      <c r="C14" s="223">
        <v>264</v>
      </c>
      <c r="D14" s="224">
        <v>3</v>
      </c>
      <c r="E14" s="223">
        <v>14</v>
      </c>
      <c r="F14" s="223" t="s">
        <v>620</v>
      </c>
      <c r="G14" s="223">
        <v>30</v>
      </c>
      <c r="H14" s="223">
        <v>0</v>
      </c>
      <c r="I14" s="223">
        <v>0</v>
      </c>
      <c r="J14" s="306">
        <v>12000</v>
      </c>
      <c r="K14" s="282"/>
      <c r="L14" s="306">
        <v>12000</v>
      </c>
      <c r="M14" s="307"/>
      <c r="N14" s="282"/>
      <c r="O14" s="282"/>
      <c r="P14" s="282"/>
      <c r="Q14" s="233"/>
      <c r="R14" s="228"/>
      <c r="S14" s="240"/>
      <c r="T14" s="282"/>
      <c r="U14" s="233"/>
      <c r="V14" s="233"/>
      <c r="W14" s="228"/>
      <c r="X14" s="228"/>
      <c r="Y14" s="228"/>
      <c r="Z14" s="228"/>
      <c r="AA14" s="221">
        <v>6</v>
      </c>
      <c r="AB14" s="282" t="s">
        <v>63</v>
      </c>
      <c r="AC14" s="282" t="s">
        <v>817</v>
      </c>
      <c r="AD14" s="282" t="s">
        <v>818</v>
      </c>
    </row>
    <row r="15" spans="1:30" s="51" customFormat="1" ht="21" customHeight="1">
      <c r="A15" s="221"/>
      <c r="B15" s="223" t="s">
        <v>433</v>
      </c>
      <c r="C15" s="223">
        <v>4312</v>
      </c>
      <c r="D15" s="224">
        <v>58</v>
      </c>
      <c r="E15" s="223">
        <v>12</v>
      </c>
      <c r="F15" s="238"/>
      <c r="G15" s="223">
        <v>10</v>
      </c>
      <c r="H15" s="223">
        <v>0</v>
      </c>
      <c r="I15" s="223">
        <v>0</v>
      </c>
      <c r="J15" s="306">
        <v>4000</v>
      </c>
      <c r="K15" s="282"/>
      <c r="L15" s="306">
        <v>4000</v>
      </c>
      <c r="M15" s="307"/>
      <c r="N15" s="282"/>
      <c r="O15" s="282"/>
      <c r="P15" s="282"/>
      <c r="Q15" s="233"/>
      <c r="R15" s="228"/>
      <c r="S15" s="240"/>
      <c r="T15" s="282"/>
      <c r="U15" s="233"/>
      <c r="V15" s="233"/>
      <c r="W15" s="228"/>
      <c r="X15" s="228"/>
      <c r="Y15" s="228"/>
      <c r="Z15" s="228"/>
      <c r="AA15" s="221"/>
      <c r="AB15" s="282"/>
      <c r="AC15" s="282"/>
      <c r="AD15" s="282"/>
    </row>
    <row r="16" spans="1:30" s="51" customFormat="1" ht="21" customHeight="1">
      <c r="A16" s="221"/>
      <c r="B16" s="223" t="s">
        <v>459</v>
      </c>
      <c r="C16" s="223">
        <v>613</v>
      </c>
      <c r="D16" s="224">
        <v>46</v>
      </c>
      <c r="E16" s="223">
        <v>13</v>
      </c>
      <c r="F16" s="223"/>
      <c r="G16" s="223">
        <v>2</v>
      </c>
      <c r="H16" s="223">
        <v>3</v>
      </c>
      <c r="I16" s="223">
        <v>34</v>
      </c>
      <c r="J16" s="306">
        <v>1134</v>
      </c>
      <c r="K16" s="282"/>
      <c r="L16" s="306">
        <v>1134</v>
      </c>
      <c r="M16" s="307"/>
      <c r="N16" s="282"/>
      <c r="O16" s="282"/>
      <c r="P16" s="282"/>
      <c r="Q16" s="233"/>
      <c r="R16" s="228"/>
      <c r="S16" s="240"/>
      <c r="T16" s="282"/>
      <c r="U16" s="233"/>
      <c r="V16" s="233"/>
      <c r="W16" s="228"/>
      <c r="X16" s="228"/>
      <c r="Y16" s="228"/>
      <c r="Z16" s="228"/>
      <c r="AA16" s="221"/>
      <c r="AB16" s="282"/>
      <c r="AC16" s="282"/>
      <c r="AD16" s="282"/>
    </row>
    <row r="17" spans="1:30" s="51" customFormat="1" ht="21" customHeight="1">
      <c r="A17" s="221"/>
      <c r="B17" s="223" t="s">
        <v>433</v>
      </c>
      <c r="C17" s="223">
        <v>6199</v>
      </c>
      <c r="D17" s="224">
        <v>139</v>
      </c>
      <c r="E17" s="223">
        <v>99</v>
      </c>
      <c r="F17" s="223"/>
      <c r="G17" s="223">
        <v>8</v>
      </c>
      <c r="H17" s="223">
        <v>1</v>
      </c>
      <c r="I17" s="223">
        <v>92</v>
      </c>
      <c r="J17" s="306">
        <v>3392</v>
      </c>
      <c r="K17" s="282"/>
      <c r="L17" s="306">
        <v>3392</v>
      </c>
      <c r="M17" s="307"/>
      <c r="N17" s="282"/>
      <c r="O17" s="282"/>
      <c r="P17" s="282"/>
      <c r="Q17" s="233"/>
      <c r="R17" s="228"/>
      <c r="S17" s="240"/>
      <c r="T17" s="282"/>
      <c r="U17" s="233"/>
      <c r="V17" s="233"/>
      <c r="W17" s="228"/>
      <c r="X17" s="228"/>
      <c r="Y17" s="228"/>
      <c r="Z17" s="228"/>
      <c r="AA17" s="221"/>
      <c r="AB17" s="282"/>
      <c r="AC17" s="282"/>
      <c r="AD17" s="282"/>
    </row>
    <row r="18" spans="1:30" s="51" customFormat="1" ht="21" customHeight="1">
      <c r="A18" s="221"/>
      <c r="B18" s="223" t="s">
        <v>433</v>
      </c>
      <c r="C18" s="223">
        <v>4892</v>
      </c>
      <c r="D18" s="224">
        <v>44</v>
      </c>
      <c r="E18" s="223">
        <v>92</v>
      </c>
      <c r="F18" s="223"/>
      <c r="G18" s="223">
        <v>12</v>
      </c>
      <c r="H18" s="223">
        <v>2</v>
      </c>
      <c r="I18" s="223">
        <v>20</v>
      </c>
      <c r="J18" s="306">
        <v>5020</v>
      </c>
      <c r="K18" s="282"/>
      <c r="L18" s="306">
        <v>5020</v>
      </c>
      <c r="M18" s="307"/>
      <c r="N18" s="282"/>
      <c r="O18" s="282"/>
      <c r="P18" s="282"/>
      <c r="Q18" s="233"/>
      <c r="R18" s="228"/>
      <c r="S18" s="240"/>
      <c r="T18" s="282"/>
      <c r="U18" s="233"/>
      <c r="V18" s="233"/>
      <c r="W18" s="228"/>
      <c r="X18" s="228"/>
      <c r="Y18" s="228"/>
      <c r="Z18" s="228"/>
      <c r="AA18" s="221"/>
      <c r="AB18" s="282"/>
      <c r="AC18" s="282"/>
      <c r="AD18" s="282"/>
    </row>
    <row r="19" spans="1:30" s="51" customFormat="1" ht="21" customHeight="1">
      <c r="A19" s="221">
        <v>7</v>
      </c>
      <c r="B19" s="223" t="s">
        <v>433</v>
      </c>
      <c r="C19" s="223">
        <v>5938</v>
      </c>
      <c r="D19" s="224">
        <v>111</v>
      </c>
      <c r="E19" s="223">
        <v>38</v>
      </c>
      <c r="F19" s="223" t="s">
        <v>620</v>
      </c>
      <c r="G19" s="223">
        <v>16</v>
      </c>
      <c r="H19" s="223">
        <v>3</v>
      </c>
      <c r="I19" s="279">
        <v>28</v>
      </c>
      <c r="J19" s="306">
        <v>6728</v>
      </c>
      <c r="K19" s="282"/>
      <c r="L19" s="306">
        <v>6728</v>
      </c>
      <c r="M19" s="307"/>
      <c r="N19" s="282"/>
      <c r="O19" s="282"/>
      <c r="P19" s="282"/>
      <c r="Q19" s="233"/>
      <c r="R19" s="228"/>
      <c r="S19" s="240"/>
      <c r="T19" s="282"/>
      <c r="U19" s="233"/>
      <c r="V19" s="233"/>
      <c r="W19" s="228"/>
      <c r="X19" s="228"/>
      <c r="Y19" s="228"/>
      <c r="Z19" s="228"/>
      <c r="AA19" s="221">
        <v>7</v>
      </c>
      <c r="AB19" s="282" t="s">
        <v>70</v>
      </c>
      <c r="AC19" s="282" t="s">
        <v>819</v>
      </c>
      <c r="AD19" s="282" t="s">
        <v>820</v>
      </c>
    </row>
    <row r="20" spans="1:30" s="51" customFormat="1" ht="21" customHeight="1">
      <c r="A20" s="221">
        <v>8</v>
      </c>
      <c r="B20" s="223" t="s">
        <v>433</v>
      </c>
      <c r="C20" s="223">
        <v>6088</v>
      </c>
      <c r="D20" s="224">
        <v>113</v>
      </c>
      <c r="E20" s="223">
        <v>88</v>
      </c>
      <c r="F20" s="223" t="s">
        <v>620</v>
      </c>
      <c r="G20" s="223">
        <v>8</v>
      </c>
      <c r="H20" s="223">
        <v>1</v>
      </c>
      <c r="I20" s="279">
        <v>74</v>
      </c>
      <c r="J20" s="306">
        <v>3374</v>
      </c>
      <c r="K20" s="282"/>
      <c r="L20" s="306">
        <v>3374</v>
      </c>
      <c r="M20" s="307"/>
      <c r="N20" s="282"/>
      <c r="O20" s="282"/>
      <c r="P20" s="282"/>
      <c r="Q20" s="233"/>
      <c r="R20" s="228"/>
      <c r="S20" s="240"/>
      <c r="T20" s="282"/>
      <c r="U20" s="233"/>
      <c r="V20" s="233"/>
      <c r="W20" s="228"/>
      <c r="X20" s="228"/>
      <c r="Y20" s="228"/>
      <c r="Z20" s="228"/>
      <c r="AA20" s="221">
        <v>8</v>
      </c>
      <c r="AB20" s="282" t="s">
        <v>63</v>
      </c>
      <c r="AC20" s="282" t="s">
        <v>821</v>
      </c>
      <c r="AD20" s="282" t="s">
        <v>822</v>
      </c>
    </row>
    <row r="21" spans="1:30" s="51" customFormat="1" ht="21" customHeight="1">
      <c r="A21" s="221">
        <v>9</v>
      </c>
      <c r="B21" s="223" t="s">
        <v>433</v>
      </c>
      <c r="C21" s="223">
        <v>3863</v>
      </c>
      <c r="D21" s="224">
        <v>51</v>
      </c>
      <c r="E21" s="223">
        <v>63</v>
      </c>
      <c r="F21" s="223" t="s">
        <v>620</v>
      </c>
      <c r="G21" s="223">
        <v>20</v>
      </c>
      <c r="H21" s="223">
        <v>0</v>
      </c>
      <c r="I21" s="223">
        <v>0</v>
      </c>
      <c r="J21" s="306">
        <v>8000</v>
      </c>
      <c r="K21" s="282"/>
      <c r="L21" s="306">
        <v>8000</v>
      </c>
      <c r="M21" s="307"/>
      <c r="N21" s="282"/>
      <c r="O21" s="282"/>
      <c r="P21" s="282"/>
      <c r="Q21" s="233"/>
      <c r="R21" s="228"/>
      <c r="S21" s="240"/>
      <c r="T21" s="282"/>
      <c r="U21" s="233"/>
      <c r="V21" s="233"/>
      <c r="W21" s="228"/>
      <c r="X21" s="228"/>
      <c r="Y21" s="228"/>
      <c r="Z21" s="228"/>
      <c r="AA21" s="221">
        <v>9</v>
      </c>
      <c r="AB21" s="282" t="s">
        <v>63</v>
      </c>
      <c r="AC21" s="282" t="s">
        <v>823</v>
      </c>
      <c r="AD21" s="282" t="s">
        <v>824</v>
      </c>
    </row>
    <row r="22" spans="1:30" s="51" customFormat="1" ht="21" customHeight="1">
      <c r="A22" s="221">
        <v>10</v>
      </c>
      <c r="B22" s="223" t="s">
        <v>433</v>
      </c>
      <c r="C22" s="223">
        <v>2837</v>
      </c>
      <c r="D22" s="224">
        <v>80</v>
      </c>
      <c r="E22" s="223">
        <v>37</v>
      </c>
      <c r="F22" s="223" t="s">
        <v>620</v>
      </c>
      <c r="G22" s="223">
        <v>27</v>
      </c>
      <c r="H22" s="223">
        <v>0</v>
      </c>
      <c r="I22" s="223">
        <v>32</v>
      </c>
      <c r="J22" s="306">
        <v>10832</v>
      </c>
      <c r="K22" s="282"/>
      <c r="L22" s="306">
        <v>10832</v>
      </c>
      <c r="M22" s="307"/>
      <c r="N22" s="282"/>
      <c r="O22" s="282"/>
      <c r="P22" s="282"/>
      <c r="Q22" s="233"/>
      <c r="R22" s="228"/>
      <c r="S22" s="240"/>
      <c r="T22" s="282"/>
      <c r="U22" s="233"/>
      <c r="V22" s="233"/>
      <c r="W22" s="228"/>
      <c r="X22" s="228"/>
      <c r="Y22" s="228"/>
      <c r="Z22" s="228"/>
      <c r="AA22" s="221">
        <v>10</v>
      </c>
      <c r="AB22" s="282" t="s">
        <v>70</v>
      </c>
      <c r="AC22" s="282" t="s">
        <v>825</v>
      </c>
      <c r="AD22" s="282" t="s">
        <v>826</v>
      </c>
    </row>
    <row r="23" spans="1:30" s="51" customFormat="1" ht="21" customHeight="1">
      <c r="A23" s="221">
        <v>11</v>
      </c>
      <c r="B23" s="223" t="s">
        <v>433</v>
      </c>
      <c r="C23" s="223">
        <v>4023</v>
      </c>
      <c r="D23" s="224">
        <v>127</v>
      </c>
      <c r="E23" s="223">
        <v>23</v>
      </c>
      <c r="F23" s="223" t="s">
        <v>620</v>
      </c>
      <c r="G23" s="223">
        <v>28</v>
      </c>
      <c r="H23" s="223">
        <v>0</v>
      </c>
      <c r="I23" s="223">
        <v>0</v>
      </c>
      <c r="J23" s="306">
        <v>11200</v>
      </c>
      <c r="K23" s="282"/>
      <c r="L23" s="306">
        <v>11200</v>
      </c>
      <c r="M23" s="307"/>
      <c r="N23" s="282"/>
      <c r="O23" s="282"/>
      <c r="P23" s="282"/>
      <c r="Q23" s="233"/>
      <c r="R23" s="228"/>
      <c r="S23" s="240"/>
      <c r="T23" s="282"/>
      <c r="U23" s="233"/>
      <c r="V23" s="233"/>
      <c r="W23" s="228"/>
      <c r="X23" s="228"/>
      <c r="Y23" s="228"/>
      <c r="Z23" s="228"/>
      <c r="AA23" s="221">
        <v>11</v>
      </c>
      <c r="AB23" s="282" t="s">
        <v>70</v>
      </c>
      <c r="AC23" s="282" t="s">
        <v>827</v>
      </c>
      <c r="AD23" s="282" t="s">
        <v>828</v>
      </c>
    </row>
    <row r="24" spans="1:30" s="51" customFormat="1" ht="21" customHeight="1">
      <c r="A24" s="221">
        <v>12</v>
      </c>
      <c r="B24" s="223" t="s">
        <v>433</v>
      </c>
      <c r="C24" s="223">
        <v>3791</v>
      </c>
      <c r="D24" s="224">
        <v>116</v>
      </c>
      <c r="E24" s="223">
        <v>91</v>
      </c>
      <c r="F24" s="223" t="s">
        <v>620</v>
      </c>
      <c r="G24" s="223">
        <v>23</v>
      </c>
      <c r="H24" s="223">
        <v>0</v>
      </c>
      <c r="I24" s="223">
        <v>0</v>
      </c>
      <c r="J24" s="306">
        <v>9200</v>
      </c>
      <c r="K24" s="282"/>
      <c r="L24" s="306">
        <v>9200</v>
      </c>
      <c r="M24" s="307"/>
      <c r="N24" s="282"/>
      <c r="O24" s="282"/>
      <c r="P24" s="282"/>
      <c r="Q24" s="233"/>
      <c r="R24" s="228"/>
      <c r="S24" s="240"/>
      <c r="T24" s="282"/>
      <c r="U24" s="233"/>
      <c r="V24" s="233"/>
      <c r="W24" s="228"/>
      <c r="X24" s="228"/>
      <c r="Y24" s="228"/>
      <c r="Z24" s="228"/>
      <c r="AA24" s="221">
        <v>12</v>
      </c>
      <c r="AB24" s="282" t="s">
        <v>70</v>
      </c>
      <c r="AC24" s="282" t="s">
        <v>829</v>
      </c>
      <c r="AD24" s="282" t="s">
        <v>830</v>
      </c>
    </row>
    <row r="25" spans="1:30" s="51" customFormat="1" ht="21" customHeight="1">
      <c r="A25" s="221"/>
      <c r="B25" s="223" t="s">
        <v>433</v>
      </c>
      <c r="C25" s="223">
        <v>3587</v>
      </c>
      <c r="D25" s="224">
        <v>110</v>
      </c>
      <c r="E25" s="223">
        <v>87</v>
      </c>
      <c r="F25" s="238"/>
      <c r="G25" s="223">
        <v>23</v>
      </c>
      <c r="H25" s="223">
        <v>0</v>
      </c>
      <c r="I25" s="223">
        <v>0</v>
      </c>
      <c r="J25" s="306">
        <v>9200</v>
      </c>
      <c r="K25" s="282"/>
      <c r="L25" s="306">
        <v>9200</v>
      </c>
      <c r="M25" s="307"/>
      <c r="N25" s="282"/>
      <c r="O25" s="282"/>
      <c r="P25" s="282"/>
      <c r="Q25" s="233"/>
      <c r="R25" s="228"/>
      <c r="S25" s="240"/>
      <c r="T25" s="282"/>
      <c r="U25" s="233"/>
      <c r="V25" s="233"/>
      <c r="W25" s="228"/>
      <c r="X25" s="228"/>
      <c r="Y25" s="228"/>
      <c r="Z25" s="228"/>
      <c r="AA25" s="221"/>
      <c r="AB25" s="282"/>
      <c r="AC25" s="282"/>
      <c r="AD25" s="282"/>
    </row>
    <row r="26" spans="1:30" s="51" customFormat="1" ht="21" customHeight="1">
      <c r="A26" s="221">
        <v>13</v>
      </c>
      <c r="B26" s="223" t="s">
        <v>433</v>
      </c>
      <c r="C26" s="223">
        <v>6274</v>
      </c>
      <c r="D26" s="224">
        <v>157</v>
      </c>
      <c r="E26" s="223">
        <v>74</v>
      </c>
      <c r="F26" s="223" t="s">
        <v>620</v>
      </c>
      <c r="G26" s="223">
        <v>8</v>
      </c>
      <c r="H26" s="223">
        <v>0</v>
      </c>
      <c r="I26" s="223">
        <v>72</v>
      </c>
      <c r="J26" s="306">
        <v>3272</v>
      </c>
      <c r="K26" s="282"/>
      <c r="L26" s="306">
        <v>3272</v>
      </c>
      <c r="M26" s="307"/>
      <c r="N26" s="282"/>
      <c r="O26" s="282"/>
      <c r="P26" s="282"/>
      <c r="Q26" s="233"/>
      <c r="R26" s="228"/>
      <c r="S26" s="240"/>
      <c r="T26" s="282"/>
      <c r="U26" s="233"/>
      <c r="V26" s="233"/>
      <c r="W26" s="228"/>
      <c r="X26" s="228"/>
      <c r="Y26" s="228"/>
      <c r="Z26" s="228"/>
      <c r="AA26" s="221">
        <v>13</v>
      </c>
      <c r="AB26" s="282" t="s">
        <v>63</v>
      </c>
      <c r="AC26" s="282" t="s">
        <v>831</v>
      </c>
      <c r="AD26" s="282" t="s">
        <v>832</v>
      </c>
    </row>
    <row r="27" spans="1:30" s="51" customFormat="1" ht="21" customHeight="1">
      <c r="A27" s="221"/>
      <c r="B27" s="223" t="s">
        <v>433</v>
      </c>
      <c r="C27" s="223">
        <v>4039</v>
      </c>
      <c r="D27" s="224">
        <v>34</v>
      </c>
      <c r="E27" s="223">
        <v>39</v>
      </c>
      <c r="F27" s="238"/>
      <c r="G27" s="223">
        <v>17</v>
      </c>
      <c r="H27" s="223">
        <v>1</v>
      </c>
      <c r="I27" s="223">
        <v>27</v>
      </c>
      <c r="J27" s="306">
        <v>6927</v>
      </c>
      <c r="K27" s="282"/>
      <c r="L27" s="306">
        <v>6927</v>
      </c>
      <c r="M27" s="307"/>
      <c r="N27" s="282"/>
      <c r="O27" s="282"/>
      <c r="P27" s="282"/>
      <c r="Q27" s="233"/>
      <c r="R27" s="228"/>
      <c r="S27" s="240"/>
      <c r="T27" s="282"/>
      <c r="U27" s="233"/>
      <c r="V27" s="233"/>
      <c r="W27" s="228"/>
      <c r="X27" s="228"/>
      <c r="Y27" s="228"/>
      <c r="Z27" s="228"/>
      <c r="AA27" s="221"/>
      <c r="AB27" s="282"/>
      <c r="AC27" s="282"/>
      <c r="AD27" s="282"/>
    </row>
    <row r="28" spans="1:30" s="51" customFormat="1" ht="21" customHeight="1">
      <c r="A28" s="221">
        <v>14</v>
      </c>
      <c r="B28" s="223" t="s">
        <v>433</v>
      </c>
      <c r="C28" s="223">
        <v>3061</v>
      </c>
      <c r="D28" s="224">
        <v>124</v>
      </c>
      <c r="E28" s="223">
        <v>61</v>
      </c>
      <c r="F28" s="223" t="s">
        <v>620</v>
      </c>
      <c r="G28" s="238">
        <v>10</v>
      </c>
      <c r="H28" s="238">
        <v>0</v>
      </c>
      <c r="I28" s="238">
        <v>0</v>
      </c>
      <c r="J28" s="306">
        <v>4000</v>
      </c>
      <c r="K28" s="282"/>
      <c r="L28" s="306">
        <v>4000</v>
      </c>
      <c r="M28" s="307"/>
      <c r="N28" s="282"/>
      <c r="O28" s="282"/>
      <c r="P28" s="282"/>
      <c r="Q28" s="233"/>
      <c r="R28" s="228"/>
      <c r="S28" s="240"/>
      <c r="T28" s="282"/>
      <c r="U28" s="233"/>
      <c r="V28" s="233"/>
      <c r="W28" s="228"/>
      <c r="X28" s="228"/>
      <c r="Y28" s="228"/>
      <c r="Z28" s="228"/>
      <c r="AA28" s="221">
        <v>14</v>
      </c>
      <c r="AB28" s="282" t="s">
        <v>63</v>
      </c>
      <c r="AC28" s="282" t="s">
        <v>833</v>
      </c>
      <c r="AD28" s="282" t="s">
        <v>834</v>
      </c>
    </row>
    <row r="29" spans="1:30" s="51" customFormat="1" ht="21" customHeight="1">
      <c r="A29" s="221">
        <v>15</v>
      </c>
      <c r="B29" s="223" t="s">
        <v>433</v>
      </c>
      <c r="C29" s="223" t="s">
        <v>84</v>
      </c>
      <c r="D29" s="224">
        <v>87</v>
      </c>
      <c r="E29" s="223" t="s">
        <v>84</v>
      </c>
      <c r="F29" s="223" t="s">
        <v>620</v>
      </c>
      <c r="G29" s="223">
        <v>19</v>
      </c>
      <c r="H29" s="223">
        <v>3</v>
      </c>
      <c r="I29" s="223">
        <v>37</v>
      </c>
      <c r="J29" s="306">
        <v>7937</v>
      </c>
      <c r="K29" s="282"/>
      <c r="L29" s="306">
        <v>7937</v>
      </c>
      <c r="M29" s="307"/>
      <c r="N29" s="282"/>
      <c r="O29" s="282"/>
      <c r="P29" s="282"/>
      <c r="Q29" s="233"/>
      <c r="R29" s="228"/>
      <c r="S29" s="240"/>
      <c r="T29" s="282"/>
      <c r="U29" s="233"/>
      <c r="V29" s="233"/>
      <c r="W29" s="228"/>
      <c r="X29" s="228"/>
      <c r="Y29" s="228"/>
      <c r="Z29" s="228"/>
      <c r="AA29" s="221">
        <v>15</v>
      </c>
      <c r="AB29" s="305" t="s">
        <v>63</v>
      </c>
      <c r="AC29" s="305" t="s">
        <v>835</v>
      </c>
      <c r="AD29" s="305" t="s">
        <v>836</v>
      </c>
    </row>
    <row r="30" spans="1:30" s="51" customFormat="1" ht="21" customHeight="1">
      <c r="A30" s="221">
        <v>16</v>
      </c>
      <c r="B30" s="223" t="s">
        <v>433</v>
      </c>
      <c r="C30" s="223">
        <v>3760</v>
      </c>
      <c r="D30" s="224">
        <v>73</v>
      </c>
      <c r="E30" s="223">
        <v>60</v>
      </c>
      <c r="F30" s="223" t="s">
        <v>620</v>
      </c>
      <c r="G30" s="223">
        <v>34</v>
      </c>
      <c r="H30" s="223">
        <v>0</v>
      </c>
      <c r="I30" s="223">
        <v>0</v>
      </c>
      <c r="J30" s="306">
        <v>13600</v>
      </c>
      <c r="K30" s="282"/>
      <c r="L30" s="306">
        <v>13600</v>
      </c>
      <c r="M30" s="307"/>
      <c r="N30" s="282"/>
      <c r="O30" s="282"/>
      <c r="P30" s="282"/>
      <c r="Q30" s="233"/>
      <c r="R30" s="228"/>
      <c r="S30" s="240"/>
      <c r="T30" s="282"/>
      <c r="U30" s="233"/>
      <c r="V30" s="233"/>
      <c r="W30" s="228"/>
      <c r="X30" s="228"/>
      <c r="Y30" s="228"/>
      <c r="Z30" s="228"/>
      <c r="AA30" s="221">
        <v>16</v>
      </c>
      <c r="AB30" s="282" t="s">
        <v>70</v>
      </c>
      <c r="AC30" s="282" t="s">
        <v>837</v>
      </c>
      <c r="AD30" s="282" t="s">
        <v>838</v>
      </c>
    </row>
    <row r="31" spans="1:30" s="51" customFormat="1" ht="21" customHeight="1">
      <c r="A31" s="221"/>
      <c r="B31" s="223" t="s">
        <v>459</v>
      </c>
      <c r="C31" s="223">
        <v>632</v>
      </c>
      <c r="D31" s="224">
        <v>17</v>
      </c>
      <c r="E31" s="223">
        <v>32</v>
      </c>
      <c r="F31" s="238"/>
      <c r="G31" s="223">
        <v>4</v>
      </c>
      <c r="H31" s="223">
        <v>1</v>
      </c>
      <c r="I31" s="223">
        <v>75</v>
      </c>
      <c r="J31" s="306">
        <v>1775</v>
      </c>
      <c r="K31" s="282"/>
      <c r="L31" s="306">
        <v>1775</v>
      </c>
      <c r="M31" s="307"/>
      <c r="N31" s="282"/>
      <c r="O31" s="282"/>
      <c r="P31" s="282"/>
      <c r="Q31" s="233"/>
      <c r="R31" s="228"/>
      <c r="S31" s="240"/>
      <c r="T31" s="282"/>
      <c r="U31" s="233"/>
      <c r="V31" s="233"/>
      <c r="W31" s="228"/>
      <c r="X31" s="228"/>
      <c r="Y31" s="228"/>
      <c r="Z31" s="228"/>
      <c r="AA31" s="221"/>
      <c r="AB31" s="282"/>
      <c r="AC31" s="282"/>
      <c r="AD31" s="282"/>
    </row>
    <row r="32" spans="1:30" s="51" customFormat="1" ht="21" customHeight="1">
      <c r="A32" s="221"/>
      <c r="B32" s="223" t="s">
        <v>459</v>
      </c>
      <c r="C32" s="223" t="s">
        <v>84</v>
      </c>
      <c r="D32" s="224">
        <v>69</v>
      </c>
      <c r="E32" s="223" t="s">
        <v>84</v>
      </c>
      <c r="F32" s="223"/>
      <c r="G32" s="223">
        <v>14</v>
      </c>
      <c r="H32" s="223">
        <v>1</v>
      </c>
      <c r="I32" s="223">
        <v>83</v>
      </c>
      <c r="J32" s="306">
        <v>5783</v>
      </c>
      <c r="K32" s="282"/>
      <c r="L32" s="306">
        <v>5783</v>
      </c>
      <c r="M32" s="307"/>
      <c r="N32" s="282"/>
      <c r="O32" s="282"/>
      <c r="P32" s="282"/>
      <c r="Q32" s="233"/>
      <c r="R32" s="228"/>
      <c r="S32" s="240"/>
      <c r="T32" s="282"/>
      <c r="U32" s="233"/>
      <c r="V32" s="233"/>
      <c r="W32" s="228"/>
      <c r="X32" s="228"/>
      <c r="Y32" s="228"/>
      <c r="Z32" s="228"/>
      <c r="AA32" s="221"/>
      <c r="AB32" s="282"/>
      <c r="AC32" s="282"/>
      <c r="AD32" s="282"/>
    </row>
    <row r="33" spans="1:30" s="51" customFormat="1" ht="21" customHeight="1">
      <c r="A33" s="221"/>
      <c r="B33" s="223" t="s">
        <v>112</v>
      </c>
      <c r="C33" s="223" t="s">
        <v>84</v>
      </c>
      <c r="D33" s="224">
        <v>70</v>
      </c>
      <c r="E33" s="223" t="s">
        <v>84</v>
      </c>
      <c r="F33" s="223"/>
      <c r="G33" s="223">
        <v>0</v>
      </c>
      <c r="H33" s="223">
        <v>0</v>
      </c>
      <c r="I33" s="223">
        <v>99</v>
      </c>
      <c r="J33" s="306">
        <v>99</v>
      </c>
      <c r="K33" s="282"/>
      <c r="L33" s="306">
        <v>99</v>
      </c>
      <c r="M33" s="307"/>
      <c r="N33" s="282"/>
      <c r="O33" s="282"/>
      <c r="P33" s="282"/>
      <c r="Q33" s="233"/>
      <c r="R33" s="228"/>
      <c r="S33" s="240"/>
      <c r="T33" s="282"/>
      <c r="U33" s="233"/>
      <c r="V33" s="233"/>
      <c r="W33" s="228"/>
      <c r="X33" s="228"/>
      <c r="Y33" s="228"/>
      <c r="Z33" s="228"/>
      <c r="AA33" s="221"/>
      <c r="AB33" s="282"/>
      <c r="AC33" s="282"/>
      <c r="AD33" s="282"/>
    </row>
    <row r="34" spans="1:30" s="51" customFormat="1" ht="21" customHeight="1">
      <c r="A34" s="221"/>
      <c r="B34" s="223" t="s">
        <v>433</v>
      </c>
      <c r="C34" s="223">
        <v>3270</v>
      </c>
      <c r="D34" s="224">
        <v>14</v>
      </c>
      <c r="E34" s="223">
        <v>70</v>
      </c>
      <c r="F34" s="223"/>
      <c r="G34" s="223">
        <v>12</v>
      </c>
      <c r="H34" s="223">
        <v>0</v>
      </c>
      <c r="I34" s="223">
        <v>0</v>
      </c>
      <c r="J34" s="306">
        <v>4800</v>
      </c>
      <c r="K34" s="282"/>
      <c r="L34" s="306">
        <v>4800</v>
      </c>
      <c r="M34" s="307"/>
      <c r="N34" s="282"/>
      <c r="O34" s="282"/>
      <c r="P34" s="282"/>
      <c r="Q34" s="233"/>
      <c r="R34" s="228"/>
      <c r="S34" s="240"/>
      <c r="T34" s="282"/>
      <c r="U34" s="233"/>
      <c r="V34" s="233"/>
      <c r="W34" s="228"/>
      <c r="X34" s="228"/>
      <c r="Y34" s="228"/>
      <c r="Z34" s="228"/>
      <c r="AA34" s="221"/>
      <c r="AB34" s="282"/>
      <c r="AC34" s="282"/>
      <c r="AD34" s="282"/>
    </row>
    <row r="35" spans="1:30" s="51" customFormat="1" ht="21" customHeight="1">
      <c r="A35" s="221">
        <v>17</v>
      </c>
      <c r="B35" s="223" t="s">
        <v>433</v>
      </c>
      <c r="C35" s="223">
        <v>3380</v>
      </c>
      <c r="D35" s="224">
        <v>33</v>
      </c>
      <c r="E35" s="223">
        <v>80</v>
      </c>
      <c r="F35" s="223" t="s">
        <v>620</v>
      </c>
      <c r="G35" s="223">
        <v>20</v>
      </c>
      <c r="H35" s="223">
        <v>1</v>
      </c>
      <c r="I35" s="223">
        <v>36</v>
      </c>
      <c r="J35" s="306">
        <v>8136</v>
      </c>
      <c r="K35" s="282"/>
      <c r="L35" s="306">
        <v>8136</v>
      </c>
      <c r="M35" s="307"/>
      <c r="N35" s="282"/>
      <c r="O35" s="282"/>
      <c r="P35" s="282"/>
      <c r="Q35" s="233"/>
      <c r="R35" s="228"/>
      <c r="S35" s="240"/>
      <c r="T35" s="282"/>
      <c r="U35" s="233"/>
      <c r="V35" s="233"/>
      <c r="W35" s="228"/>
      <c r="X35" s="228"/>
      <c r="Y35" s="228"/>
      <c r="Z35" s="228"/>
      <c r="AA35" s="221">
        <v>17</v>
      </c>
      <c r="AB35" s="282" t="s">
        <v>63</v>
      </c>
      <c r="AC35" s="282" t="s">
        <v>839</v>
      </c>
      <c r="AD35" s="282" t="s">
        <v>840</v>
      </c>
    </row>
    <row r="36" spans="1:30" s="51" customFormat="1" ht="21" customHeight="1">
      <c r="A36" s="221"/>
      <c r="B36" s="223"/>
      <c r="C36" s="223"/>
      <c r="D36" s="224"/>
      <c r="E36" s="223"/>
      <c r="F36" s="238"/>
      <c r="G36" s="223"/>
      <c r="H36" s="223"/>
      <c r="I36" s="223"/>
      <c r="J36" s="306"/>
      <c r="K36" s="282"/>
      <c r="L36" s="306"/>
      <c r="M36" s="307"/>
      <c r="N36" s="282"/>
      <c r="O36" s="282"/>
      <c r="P36" s="282"/>
      <c r="Q36" s="233"/>
      <c r="R36" s="228"/>
      <c r="S36" s="240"/>
      <c r="T36" s="282"/>
      <c r="U36" s="233"/>
      <c r="V36" s="233"/>
      <c r="W36" s="228"/>
      <c r="X36" s="228"/>
      <c r="Y36" s="228"/>
      <c r="Z36" s="228"/>
      <c r="AA36" s="221"/>
      <c r="AB36" s="282"/>
      <c r="AC36" s="282"/>
      <c r="AD36" s="282" t="s">
        <v>841</v>
      </c>
    </row>
    <row r="37" spans="1:30" s="51" customFormat="1" ht="21" customHeight="1">
      <c r="A37" s="221">
        <v>18</v>
      </c>
      <c r="B37" s="223" t="s">
        <v>433</v>
      </c>
      <c r="C37" s="223">
        <v>2765</v>
      </c>
      <c r="D37" s="224">
        <v>72</v>
      </c>
      <c r="E37" s="223">
        <v>65</v>
      </c>
      <c r="F37" s="223" t="s">
        <v>620</v>
      </c>
      <c r="G37" s="223">
        <v>17</v>
      </c>
      <c r="H37" s="223">
        <v>3</v>
      </c>
      <c r="I37" s="223">
        <v>0</v>
      </c>
      <c r="J37" s="306">
        <v>7100</v>
      </c>
      <c r="K37" s="282"/>
      <c r="L37" s="306">
        <v>7100</v>
      </c>
      <c r="M37" s="307"/>
      <c r="N37" s="282"/>
      <c r="O37" s="282"/>
      <c r="P37" s="282"/>
      <c r="Q37" s="233"/>
      <c r="R37" s="228"/>
      <c r="S37" s="240"/>
      <c r="T37" s="282"/>
      <c r="U37" s="233"/>
      <c r="V37" s="233"/>
      <c r="W37" s="228"/>
      <c r="X37" s="228"/>
      <c r="Y37" s="228"/>
      <c r="Z37" s="228"/>
      <c r="AA37" s="221">
        <v>18</v>
      </c>
      <c r="AB37" s="282" t="s">
        <v>63</v>
      </c>
      <c r="AC37" s="282" t="s">
        <v>842</v>
      </c>
      <c r="AD37" s="282" t="s">
        <v>843</v>
      </c>
    </row>
    <row r="38" spans="1:30" s="51" customFormat="1" ht="21" customHeight="1">
      <c r="A38" s="221">
        <v>19</v>
      </c>
      <c r="B38" s="223" t="s">
        <v>459</v>
      </c>
      <c r="C38" s="223">
        <v>408</v>
      </c>
      <c r="D38" s="224">
        <v>19</v>
      </c>
      <c r="E38" s="223">
        <v>8</v>
      </c>
      <c r="F38" s="223" t="s">
        <v>620</v>
      </c>
      <c r="G38" s="223">
        <v>0</v>
      </c>
      <c r="H38" s="223">
        <v>1</v>
      </c>
      <c r="I38" s="279" t="s">
        <v>846</v>
      </c>
      <c r="J38" s="306">
        <v>102</v>
      </c>
      <c r="K38" s="282"/>
      <c r="L38" s="306">
        <v>102</v>
      </c>
      <c r="M38" s="307"/>
      <c r="N38" s="282"/>
      <c r="O38" s="282"/>
      <c r="P38" s="282"/>
      <c r="Q38" s="233"/>
      <c r="R38" s="228"/>
      <c r="S38" s="240"/>
      <c r="T38" s="282"/>
      <c r="U38" s="233"/>
      <c r="V38" s="233"/>
      <c r="W38" s="228"/>
      <c r="X38" s="228"/>
      <c r="Y38" s="228"/>
      <c r="Z38" s="228"/>
      <c r="AA38" s="221">
        <v>19</v>
      </c>
      <c r="AB38" s="282" t="s">
        <v>63</v>
      </c>
      <c r="AC38" s="282" t="s">
        <v>844</v>
      </c>
      <c r="AD38" s="282" t="s">
        <v>845</v>
      </c>
    </row>
    <row r="39" spans="1:30" s="51" customFormat="1" ht="21" customHeight="1">
      <c r="A39" s="221"/>
      <c r="B39" s="223" t="s">
        <v>433</v>
      </c>
      <c r="C39" s="223">
        <v>2931</v>
      </c>
      <c r="D39" s="224">
        <v>65</v>
      </c>
      <c r="E39" s="223">
        <v>31</v>
      </c>
      <c r="F39" s="238"/>
      <c r="G39" s="223">
        <v>6</v>
      </c>
      <c r="H39" s="223">
        <v>0</v>
      </c>
      <c r="I39" s="223">
        <v>0</v>
      </c>
      <c r="J39" s="306">
        <v>2400</v>
      </c>
      <c r="K39" s="282"/>
      <c r="L39" s="306">
        <v>2400</v>
      </c>
      <c r="M39" s="307"/>
      <c r="N39" s="282"/>
      <c r="O39" s="282"/>
      <c r="P39" s="282"/>
      <c r="Q39" s="233"/>
      <c r="R39" s="228"/>
      <c r="S39" s="240"/>
      <c r="T39" s="282"/>
      <c r="U39" s="233"/>
      <c r="V39" s="233"/>
      <c r="W39" s="228"/>
      <c r="X39" s="228"/>
      <c r="Y39" s="228"/>
      <c r="Z39" s="228"/>
      <c r="AA39" s="221"/>
      <c r="AB39" s="282"/>
      <c r="AC39" s="282"/>
      <c r="AD39" s="282"/>
    </row>
    <row r="40" spans="1:30" s="51" customFormat="1" ht="21" customHeight="1">
      <c r="A40" s="221"/>
      <c r="B40" s="223" t="s">
        <v>459</v>
      </c>
      <c r="C40" s="223">
        <v>611</v>
      </c>
      <c r="D40" s="224">
        <v>44</v>
      </c>
      <c r="E40" s="223">
        <v>11</v>
      </c>
      <c r="F40" s="223"/>
      <c r="G40" s="223">
        <v>2</v>
      </c>
      <c r="H40" s="223">
        <v>3</v>
      </c>
      <c r="I40" s="223">
        <v>64</v>
      </c>
      <c r="J40" s="306">
        <v>1164</v>
      </c>
      <c r="K40" s="282"/>
      <c r="L40" s="306">
        <v>1164</v>
      </c>
      <c r="M40" s="307"/>
      <c r="N40" s="282"/>
      <c r="O40" s="282"/>
      <c r="P40" s="282"/>
      <c r="Q40" s="233"/>
      <c r="R40" s="228"/>
      <c r="S40" s="240"/>
      <c r="T40" s="282"/>
      <c r="U40" s="233"/>
      <c r="V40" s="233"/>
      <c r="W40" s="228"/>
      <c r="X40" s="228"/>
      <c r="Y40" s="228"/>
      <c r="Z40" s="228"/>
      <c r="AA40" s="221"/>
      <c r="AB40" s="282"/>
      <c r="AC40" s="282"/>
      <c r="AD40" s="282"/>
    </row>
    <row r="41" spans="1:30" s="51" customFormat="1" ht="21" customHeight="1">
      <c r="A41" s="221"/>
      <c r="B41" s="223" t="s">
        <v>433</v>
      </c>
      <c r="C41" s="223">
        <v>3054</v>
      </c>
      <c r="D41" s="224">
        <v>54</v>
      </c>
      <c r="E41" s="223">
        <v>54</v>
      </c>
      <c r="F41" s="223"/>
      <c r="G41" s="223">
        <v>14</v>
      </c>
      <c r="H41" s="223">
        <v>3</v>
      </c>
      <c r="I41" s="223">
        <v>76</v>
      </c>
      <c r="J41" s="306">
        <v>5976</v>
      </c>
      <c r="K41" s="282"/>
      <c r="L41" s="306">
        <v>5976</v>
      </c>
      <c r="M41" s="307"/>
      <c r="N41" s="282"/>
      <c r="O41" s="282"/>
      <c r="P41" s="282"/>
      <c r="Q41" s="233"/>
      <c r="R41" s="228"/>
      <c r="S41" s="240"/>
      <c r="T41" s="282"/>
      <c r="U41" s="233"/>
      <c r="V41" s="233"/>
      <c r="W41" s="228"/>
      <c r="X41" s="228"/>
      <c r="Y41" s="228"/>
      <c r="Z41" s="228"/>
      <c r="AA41" s="221"/>
      <c r="AB41" s="282"/>
      <c r="AC41" s="282"/>
      <c r="AD41" s="282"/>
    </row>
    <row r="42" spans="1:30" s="51" customFormat="1" ht="21" customHeight="1">
      <c r="A42" s="221">
        <v>20</v>
      </c>
      <c r="B42" s="223" t="s">
        <v>433</v>
      </c>
      <c r="C42" s="223">
        <v>4260</v>
      </c>
      <c r="D42" s="224">
        <v>80</v>
      </c>
      <c r="E42" s="223">
        <v>60</v>
      </c>
      <c r="F42" s="223" t="s">
        <v>620</v>
      </c>
      <c r="G42" s="223">
        <v>13</v>
      </c>
      <c r="H42" s="223">
        <v>1</v>
      </c>
      <c r="I42" s="223">
        <v>62</v>
      </c>
      <c r="J42" s="306">
        <v>5362</v>
      </c>
      <c r="K42" s="282"/>
      <c r="L42" s="306">
        <v>5362</v>
      </c>
      <c r="M42" s="307"/>
      <c r="N42" s="282"/>
      <c r="O42" s="282"/>
      <c r="P42" s="282"/>
      <c r="Q42" s="233"/>
      <c r="R42" s="228"/>
      <c r="S42" s="240"/>
      <c r="T42" s="282"/>
      <c r="U42" s="233"/>
      <c r="V42" s="233"/>
      <c r="W42" s="228"/>
      <c r="X42" s="228"/>
      <c r="Y42" s="228"/>
      <c r="Z42" s="228"/>
      <c r="AA42" s="221">
        <v>20</v>
      </c>
      <c r="AB42" s="282" t="s">
        <v>70</v>
      </c>
      <c r="AC42" s="282" t="s">
        <v>847</v>
      </c>
      <c r="AD42" s="282" t="s">
        <v>848</v>
      </c>
    </row>
    <row r="43" spans="1:30" s="51" customFormat="1" ht="21" customHeight="1">
      <c r="A43" s="221">
        <v>21</v>
      </c>
      <c r="B43" s="223" t="s">
        <v>433</v>
      </c>
      <c r="C43" s="223">
        <v>3522</v>
      </c>
      <c r="D43" s="224">
        <v>97</v>
      </c>
      <c r="E43" s="223">
        <v>22</v>
      </c>
      <c r="F43" s="223" t="s">
        <v>620</v>
      </c>
      <c r="G43" s="223">
        <v>6</v>
      </c>
      <c r="H43" s="223">
        <v>1</v>
      </c>
      <c r="I43" s="279" t="s">
        <v>846</v>
      </c>
      <c r="J43" s="306">
        <v>2502</v>
      </c>
      <c r="K43" s="282"/>
      <c r="L43" s="306">
        <v>2502</v>
      </c>
      <c r="M43" s="307"/>
      <c r="N43" s="282"/>
      <c r="O43" s="282"/>
      <c r="P43" s="282"/>
      <c r="Q43" s="233"/>
      <c r="R43" s="228"/>
      <c r="S43" s="240"/>
      <c r="T43" s="282"/>
      <c r="U43" s="233"/>
      <c r="V43" s="233"/>
      <c r="W43" s="228"/>
      <c r="X43" s="228"/>
      <c r="Y43" s="228"/>
      <c r="Z43" s="228"/>
      <c r="AA43" s="221">
        <v>21</v>
      </c>
      <c r="AB43" s="282" t="s">
        <v>70</v>
      </c>
      <c r="AC43" s="282" t="s">
        <v>849</v>
      </c>
      <c r="AD43" s="282" t="s">
        <v>850</v>
      </c>
    </row>
    <row r="44" spans="1:30" s="51" customFormat="1" ht="21" customHeight="1">
      <c r="A44" s="221"/>
      <c r="B44" s="223" t="s">
        <v>433</v>
      </c>
      <c r="C44" s="223">
        <v>3520</v>
      </c>
      <c r="D44" s="224">
        <v>7</v>
      </c>
      <c r="E44" s="223">
        <v>20</v>
      </c>
      <c r="F44" s="238"/>
      <c r="G44" s="223">
        <v>11</v>
      </c>
      <c r="H44" s="223">
        <v>3</v>
      </c>
      <c r="I44" s="223">
        <v>27</v>
      </c>
      <c r="J44" s="306">
        <v>4727</v>
      </c>
      <c r="K44" s="282"/>
      <c r="L44" s="306">
        <v>4727</v>
      </c>
      <c r="M44" s="307"/>
      <c r="N44" s="282"/>
      <c r="O44" s="282"/>
      <c r="P44" s="282"/>
      <c r="Q44" s="233"/>
      <c r="R44" s="228"/>
      <c r="S44" s="240"/>
      <c r="T44" s="282"/>
      <c r="U44" s="233"/>
      <c r="V44" s="233"/>
      <c r="W44" s="228"/>
      <c r="X44" s="228"/>
      <c r="Y44" s="228"/>
      <c r="Z44" s="228"/>
      <c r="AA44" s="221"/>
      <c r="AB44" s="282"/>
      <c r="AC44" s="282"/>
      <c r="AD44" s="282"/>
    </row>
    <row r="45" spans="1:30" s="51" customFormat="1" ht="21" customHeight="1">
      <c r="A45" s="225"/>
      <c r="B45" s="223" t="s">
        <v>433</v>
      </c>
      <c r="C45" s="223">
        <v>5085</v>
      </c>
      <c r="D45" s="224">
        <v>2</v>
      </c>
      <c r="E45" s="223">
        <v>85</v>
      </c>
      <c r="F45" s="223"/>
      <c r="G45" s="223">
        <v>10</v>
      </c>
      <c r="H45" s="223">
        <v>0</v>
      </c>
      <c r="I45" s="223">
        <v>0</v>
      </c>
      <c r="J45" s="306">
        <v>4000</v>
      </c>
      <c r="K45" s="282"/>
      <c r="L45" s="306">
        <v>4000</v>
      </c>
      <c r="M45" s="307"/>
      <c r="N45" s="282"/>
      <c r="O45" s="282"/>
      <c r="P45" s="282"/>
      <c r="Q45" s="233"/>
      <c r="R45" s="228"/>
      <c r="S45" s="240"/>
      <c r="T45" s="282"/>
      <c r="U45" s="233"/>
      <c r="V45" s="233"/>
      <c r="W45" s="228"/>
      <c r="X45" s="228"/>
      <c r="Y45" s="228"/>
      <c r="Z45" s="228"/>
      <c r="AA45" s="225"/>
      <c r="AB45" s="282"/>
      <c r="AC45" s="282"/>
      <c r="AD45" s="282"/>
    </row>
    <row r="46" spans="1:30" s="51" customFormat="1" ht="21" customHeight="1">
      <c r="A46" s="221">
        <v>22</v>
      </c>
      <c r="B46" s="223" t="s">
        <v>433</v>
      </c>
      <c r="C46" s="223">
        <v>3246</v>
      </c>
      <c r="D46" s="224">
        <v>11</v>
      </c>
      <c r="E46" s="223">
        <v>46</v>
      </c>
      <c r="F46" s="223" t="s">
        <v>620</v>
      </c>
      <c r="G46" s="223">
        <v>20</v>
      </c>
      <c r="H46" s="223">
        <v>0</v>
      </c>
      <c r="I46" s="223">
        <v>0</v>
      </c>
      <c r="J46" s="306">
        <v>8000</v>
      </c>
      <c r="K46" s="282"/>
      <c r="L46" s="306">
        <v>8000</v>
      </c>
      <c r="M46" s="307"/>
      <c r="N46" s="282"/>
      <c r="O46" s="282"/>
      <c r="P46" s="282"/>
      <c r="Q46" s="233"/>
      <c r="R46" s="228"/>
      <c r="S46" s="240"/>
      <c r="T46" s="282"/>
      <c r="U46" s="233"/>
      <c r="V46" s="233"/>
      <c r="W46" s="228"/>
      <c r="X46" s="228"/>
      <c r="Y46" s="228"/>
      <c r="Z46" s="228"/>
      <c r="AA46" s="221">
        <v>22</v>
      </c>
      <c r="AB46" s="282" t="s">
        <v>63</v>
      </c>
      <c r="AC46" s="282" t="s">
        <v>851</v>
      </c>
      <c r="AD46" s="282" t="s">
        <v>852</v>
      </c>
    </row>
    <row r="47" spans="1:30" s="51" customFormat="1" ht="21" customHeight="1">
      <c r="A47" s="221"/>
      <c r="B47" s="223" t="s">
        <v>433</v>
      </c>
      <c r="C47" s="223">
        <v>3253</v>
      </c>
      <c r="D47" s="224">
        <v>100</v>
      </c>
      <c r="E47" s="223">
        <v>53</v>
      </c>
      <c r="F47" s="238"/>
      <c r="G47" s="223">
        <v>8</v>
      </c>
      <c r="H47" s="223">
        <v>3</v>
      </c>
      <c r="I47" s="223">
        <v>49</v>
      </c>
      <c r="J47" s="306">
        <v>3549</v>
      </c>
      <c r="K47" s="282"/>
      <c r="L47" s="306">
        <v>3549</v>
      </c>
      <c r="M47" s="307"/>
      <c r="N47" s="282"/>
      <c r="O47" s="282"/>
      <c r="P47" s="282"/>
      <c r="Q47" s="233"/>
      <c r="R47" s="228"/>
      <c r="S47" s="240"/>
      <c r="T47" s="282"/>
      <c r="U47" s="233"/>
      <c r="V47" s="233"/>
      <c r="W47" s="228"/>
      <c r="X47" s="228"/>
      <c r="Y47" s="228"/>
      <c r="Z47" s="228"/>
      <c r="AA47" s="221"/>
      <c r="AB47" s="282"/>
      <c r="AC47" s="282"/>
      <c r="AD47" s="282"/>
    </row>
    <row r="48" spans="1:30" s="51" customFormat="1" ht="22.2" customHeight="1">
      <c r="A48" s="221">
        <v>23</v>
      </c>
      <c r="B48" s="223" t="s">
        <v>433</v>
      </c>
      <c r="C48" s="223">
        <v>2795</v>
      </c>
      <c r="D48" s="224">
        <v>117</v>
      </c>
      <c r="E48" s="223">
        <v>95</v>
      </c>
      <c r="F48" s="223" t="s">
        <v>620</v>
      </c>
      <c r="G48" s="223">
        <v>29</v>
      </c>
      <c r="H48" s="223">
        <v>3</v>
      </c>
      <c r="I48" s="223">
        <v>32</v>
      </c>
      <c r="J48" s="306">
        <v>11932</v>
      </c>
      <c r="K48" s="282"/>
      <c r="L48" s="306">
        <v>11932</v>
      </c>
      <c r="M48" s="307"/>
      <c r="N48" s="282"/>
      <c r="O48" s="282"/>
      <c r="P48" s="282"/>
      <c r="Q48" s="233"/>
      <c r="R48" s="228"/>
      <c r="S48" s="240"/>
      <c r="T48" s="282"/>
      <c r="U48" s="233"/>
      <c r="V48" s="233"/>
      <c r="W48" s="228"/>
      <c r="X48" s="228"/>
      <c r="Y48" s="228"/>
      <c r="Z48" s="228"/>
      <c r="AA48" s="221">
        <v>23</v>
      </c>
      <c r="AB48" s="282" t="s">
        <v>63</v>
      </c>
      <c r="AC48" s="282" t="s">
        <v>853</v>
      </c>
      <c r="AD48" s="282" t="s">
        <v>854</v>
      </c>
    </row>
    <row r="49" spans="1:30" s="51" customFormat="1" ht="22.2" customHeight="1">
      <c r="A49" s="221"/>
      <c r="B49" s="223" t="s">
        <v>433</v>
      </c>
      <c r="C49" s="223">
        <v>4304</v>
      </c>
      <c r="D49" s="224">
        <v>3</v>
      </c>
      <c r="E49" s="223">
        <v>4</v>
      </c>
      <c r="F49" s="238"/>
      <c r="G49" s="223">
        <v>16</v>
      </c>
      <c r="H49" s="223">
        <v>0</v>
      </c>
      <c r="I49" s="223">
        <v>0</v>
      </c>
      <c r="J49" s="306">
        <v>6400</v>
      </c>
      <c r="K49" s="282"/>
      <c r="L49" s="306">
        <v>6400</v>
      </c>
      <c r="M49" s="307"/>
      <c r="N49" s="282"/>
      <c r="O49" s="282"/>
      <c r="P49" s="282"/>
      <c r="Q49" s="233"/>
      <c r="R49" s="228"/>
      <c r="S49" s="240"/>
      <c r="T49" s="282"/>
      <c r="U49" s="233"/>
      <c r="V49" s="233"/>
      <c r="W49" s="228"/>
      <c r="X49" s="228"/>
      <c r="Y49" s="228"/>
      <c r="Z49" s="228"/>
      <c r="AA49" s="221"/>
      <c r="AB49" s="282"/>
      <c r="AC49" s="282"/>
      <c r="AD49" s="282"/>
    </row>
    <row r="50" spans="1:30" s="51" customFormat="1" ht="22.2" customHeight="1">
      <c r="A50" s="221"/>
      <c r="B50" s="223" t="s">
        <v>459</v>
      </c>
      <c r="C50" s="223">
        <v>597</v>
      </c>
      <c r="D50" s="224">
        <v>35</v>
      </c>
      <c r="E50" s="223">
        <v>47</v>
      </c>
      <c r="F50" s="223"/>
      <c r="G50" s="223">
        <v>8</v>
      </c>
      <c r="H50" s="223">
        <v>0</v>
      </c>
      <c r="I50" s="223">
        <v>34</v>
      </c>
      <c r="J50" s="306">
        <v>3234</v>
      </c>
      <c r="K50" s="282"/>
      <c r="L50" s="306">
        <v>3234</v>
      </c>
      <c r="M50" s="307"/>
      <c r="N50" s="282"/>
      <c r="O50" s="282"/>
      <c r="P50" s="282"/>
      <c r="Q50" s="233"/>
      <c r="R50" s="228"/>
      <c r="S50" s="240"/>
      <c r="T50" s="282"/>
      <c r="U50" s="233"/>
      <c r="V50" s="233"/>
      <c r="W50" s="228"/>
      <c r="X50" s="228"/>
      <c r="Y50" s="228"/>
      <c r="Z50" s="228"/>
      <c r="AA50" s="221"/>
      <c r="AB50" s="282"/>
      <c r="AC50" s="282"/>
      <c r="AD50" s="282"/>
    </row>
    <row r="51" spans="1:30" s="8" customFormat="1" ht="22.2" customHeight="1">
      <c r="A51" s="221"/>
      <c r="B51" s="221" t="s">
        <v>121</v>
      </c>
      <c r="C51" s="221" t="s">
        <v>249</v>
      </c>
      <c r="D51" s="221" t="s">
        <v>249</v>
      </c>
      <c r="E51" s="221" t="s">
        <v>249</v>
      </c>
      <c r="F51" s="221" t="s">
        <v>67</v>
      </c>
      <c r="G51" s="223">
        <v>0</v>
      </c>
      <c r="H51" s="223">
        <v>0</v>
      </c>
      <c r="I51" s="223">
        <v>0</v>
      </c>
      <c r="J51" s="236"/>
      <c r="K51" s="233"/>
      <c r="L51" s="236"/>
      <c r="M51" s="233"/>
      <c r="N51" s="233"/>
      <c r="O51" s="233"/>
      <c r="P51" s="233"/>
      <c r="Q51" s="232">
        <v>9</v>
      </c>
      <c r="R51" s="232"/>
      <c r="S51" s="230"/>
      <c r="T51" s="232">
        <v>9</v>
      </c>
      <c r="U51" s="232"/>
      <c r="V51" s="232">
        <v>4</v>
      </c>
      <c r="W51" s="232">
        <v>4</v>
      </c>
      <c r="X51" s="232"/>
      <c r="Y51" s="232"/>
      <c r="Z51" s="232"/>
      <c r="AA51" s="221"/>
      <c r="AB51" s="228"/>
      <c r="AC51" s="228"/>
      <c r="AD51" s="281" t="s">
        <v>855</v>
      </c>
    </row>
    <row r="52" spans="1:30" s="51" customFormat="1" ht="22.2" customHeight="1">
      <c r="A52" s="221">
        <v>24</v>
      </c>
      <c r="B52" s="223" t="s">
        <v>433</v>
      </c>
      <c r="C52" s="223">
        <v>4029</v>
      </c>
      <c r="D52" s="224">
        <v>83</v>
      </c>
      <c r="E52" s="223">
        <v>29</v>
      </c>
      <c r="F52" s="223" t="s">
        <v>620</v>
      </c>
      <c r="G52" s="223">
        <v>12</v>
      </c>
      <c r="H52" s="223">
        <v>2</v>
      </c>
      <c r="I52" s="223">
        <v>21</v>
      </c>
      <c r="J52" s="306">
        <v>5021</v>
      </c>
      <c r="K52" s="282"/>
      <c r="L52" s="306">
        <v>5021</v>
      </c>
      <c r="M52" s="307"/>
      <c r="N52" s="282"/>
      <c r="O52" s="282"/>
      <c r="P52" s="282"/>
      <c r="Q52" s="233"/>
      <c r="R52" s="228"/>
      <c r="S52" s="240"/>
      <c r="T52" s="282"/>
      <c r="U52" s="233"/>
      <c r="V52" s="233"/>
      <c r="W52" s="228"/>
      <c r="X52" s="228"/>
      <c r="Y52" s="228"/>
      <c r="Z52" s="228"/>
      <c r="AA52" s="221">
        <v>24</v>
      </c>
      <c r="AB52" s="282" t="s">
        <v>70</v>
      </c>
      <c r="AC52" s="282" t="s">
        <v>856</v>
      </c>
      <c r="AD52" s="282" t="s">
        <v>857</v>
      </c>
    </row>
    <row r="53" spans="1:30" s="51" customFormat="1" ht="22.2" customHeight="1">
      <c r="A53" s="221">
        <v>25</v>
      </c>
      <c r="B53" s="223" t="s">
        <v>433</v>
      </c>
      <c r="C53" s="223">
        <v>2638</v>
      </c>
      <c r="D53" s="224">
        <v>49</v>
      </c>
      <c r="E53" s="223">
        <v>38</v>
      </c>
      <c r="F53" s="223" t="s">
        <v>620</v>
      </c>
      <c r="G53" s="223">
        <v>20</v>
      </c>
      <c r="H53" s="223">
        <v>0</v>
      </c>
      <c r="I53" s="223">
        <v>0</v>
      </c>
      <c r="J53" s="306">
        <v>8000</v>
      </c>
      <c r="K53" s="282"/>
      <c r="L53" s="306">
        <v>8000</v>
      </c>
      <c r="M53" s="307"/>
      <c r="N53" s="282"/>
      <c r="O53" s="282"/>
      <c r="P53" s="282"/>
      <c r="Q53" s="233"/>
      <c r="R53" s="228"/>
      <c r="S53" s="240"/>
      <c r="T53" s="282"/>
      <c r="U53" s="233"/>
      <c r="V53" s="233"/>
      <c r="W53" s="228"/>
      <c r="X53" s="228"/>
      <c r="Y53" s="228"/>
      <c r="Z53" s="228"/>
      <c r="AA53" s="221">
        <v>25</v>
      </c>
      <c r="AB53" s="282" t="s">
        <v>70</v>
      </c>
      <c r="AC53" s="282" t="s">
        <v>858</v>
      </c>
      <c r="AD53" s="282" t="s">
        <v>859</v>
      </c>
    </row>
    <row r="54" spans="1:30" s="51" customFormat="1" ht="22.2" customHeight="1">
      <c r="A54" s="221"/>
      <c r="B54" s="223" t="s">
        <v>433</v>
      </c>
      <c r="C54" s="223">
        <v>4312</v>
      </c>
      <c r="D54" s="224">
        <v>58</v>
      </c>
      <c r="E54" s="223">
        <v>12</v>
      </c>
      <c r="F54" s="238"/>
      <c r="G54" s="223">
        <v>10</v>
      </c>
      <c r="H54" s="223">
        <v>0</v>
      </c>
      <c r="I54" s="223">
        <v>0</v>
      </c>
      <c r="J54" s="306">
        <v>4000</v>
      </c>
      <c r="K54" s="282"/>
      <c r="L54" s="306">
        <v>4000</v>
      </c>
      <c r="M54" s="307"/>
      <c r="N54" s="282"/>
      <c r="O54" s="282"/>
      <c r="P54" s="282"/>
      <c r="Q54" s="233"/>
      <c r="R54" s="228"/>
      <c r="S54" s="240"/>
      <c r="T54" s="282"/>
      <c r="U54" s="233"/>
      <c r="V54" s="233"/>
      <c r="W54" s="228"/>
      <c r="X54" s="228"/>
      <c r="Y54" s="228"/>
      <c r="Z54" s="228"/>
      <c r="AA54" s="221"/>
      <c r="AB54" s="282"/>
      <c r="AC54" s="282"/>
      <c r="AD54" s="282"/>
    </row>
    <row r="55" spans="1:30" s="51" customFormat="1" ht="22.2" customHeight="1">
      <c r="A55" s="221">
        <v>26</v>
      </c>
      <c r="B55" s="223" t="s">
        <v>433</v>
      </c>
      <c r="C55" s="223">
        <v>2832</v>
      </c>
      <c r="D55" s="224">
        <v>15</v>
      </c>
      <c r="E55" s="223">
        <v>32</v>
      </c>
      <c r="F55" s="223" t="s">
        <v>620</v>
      </c>
      <c r="G55" s="223">
        <v>16</v>
      </c>
      <c r="H55" s="223">
        <v>2</v>
      </c>
      <c r="I55" s="223">
        <v>49</v>
      </c>
      <c r="J55" s="306">
        <v>6649</v>
      </c>
      <c r="K55" s="282"/>
      <c r="L55" s="306">
        <v>6649</v>
      </c>
      <c r="M55" s="307"/>
      <c r="N55" s="282"/>
      <c r="O55" s="282"/>
      <c r="P55" s="282"/>
      <c r="Q55" s="233"/>
      <c r="R55" s="228"/>
      <c r="S55" s="240"/>
      <c r="T55" s="282"/>
      <c r="U55" s="233"/>
      <c r="V55" s="233"/>
      <c r="W55" s="228"/>
      <c r="X55" s="228"/>
      <c r="Y55" s="228"/>
      <c r="Z55" s="228"/>
      <c r="AA55" s="221">
        <v>26</v>
      </c>
      <c r="AB55" s="282" t="s">
        <v>63</v>
      </c>
      <c r="AC55" s="282" t="s">
        <v>860</v>
      </c>
      <c r="AD55" s="282" t="s">
        <v>861</v>
      </c>
    </row>
    <row r="56" spans="1:30" s="51" customFormat="1" ht="22.2" customHeight="1">
      <c r="A56" s="221"/>
      <c r="B56" s="223" t="s">
        <v>459</v>
      </c>
      <c r="C56" s="223">
        <v>477</v>
      </c>
      <c r="D56" s="224">
        <v>24</v>
      </c>
      <c r="E56" s="223">
        <v>37</v>
      </c>
      <c r="F56" s="238"/>
      <c r="G56" s="223">
        <v>6</v>
      </c>
      <c r="H56" s="223">
        <v>1</v>
      </c>
      <c r="I56" s="279" t="s">
        <v>574</v>
      </c>
      <c r="J56" s="306">
        <v>2508</v>
      </c>
      <c r="K56" s="282"/>
      <c r="L56" s="306">
        <v>2508</v>
      </c>
      <c r="M56" s="307"/>
      <c r="N56" s="282"/>
      <c r="O56" s="282"/>
      <c r="P56" s="282"/>
      <c r="Q56" s="233"/>
      <c r="R56" s="228"/>
      <c r="S56" s="240"/>
      <c r="T56" s="282"/>
      <c r="U56" s="233"/>
      <c r="V56" s="233"/>
      <c r="W56" s="228"/>
      <c r="X56" s="228"/>
      <c r="Y56" s="228"/>
      <c r="Z56" s="228"/>
      <c r="AA56" s="221"/>
      <c r="AB56" s="282"/>
      <c r="AC56" s="282"/>
      <c r="AD56" s="282"/>
    </row>
    <row r="57" spans="1:30" s="51" customFormat="1" ht="22.2" customHeight="1">
      <c r="A57" s="221"/>
      <c r="B57" s="223" t="s">
        <v>459</v>
      </c>
      <c r="C57" s="223">
        <v>478</v>
      </c>
      <c r="D57" s="224">
        <v>25</v>
      </c>
      <c r="E57" s="223">
        <v>38</v>
      </c>
      <c r="F57" s="223"/>
      <c r="G57" s="223">
        <v>8</v>
      </c>
      <c r="H57" s="223">
        <v>0</v>
      </c>
      <c r="I57" s="279">
        <v>87</v>
      </c>
      <c r="J57" s="306">
        <v>3287</v>
      </c>
      <c r="K57" s="282"/>
      <c r="L57" s="306">
        <v>3287</v>
      </c>
      <c r="M57" s="307"/>
      <c r="N57" s="282"/>
      <c r="O57" s="282"/>
      <c r="P57" s="282"/>
      <c r="Q57" s="233"/>
      <c r="R57" s="228"/>
      <c r="S57" s="240"/>
      <c r="T57" s="282"/>
      <c r="U57" s="233"/>
      <c r="V57" s="233"/>
      <c r="W57" s="228"/>
      <c r="X57" s="228"/>
      <c r="Y57" s="228"/>
      <c r="Z57" s="228"/>
      <c r="AA57" s="221"/>
      <c r="AB57" s="282"/>
      <c r="AC57" s="282"/>
      <c r="AD57" s="282"/>
    </row>
    <row r="58" spans="1:30" s="51" customFormat="1" ht="22.2" customHeight="1">
      <c r="A58" s="221">
        <v>27</v>
      </c>
      <c r="B58" s="223" t="s">
        <v>433</v>
      </c>
      <c r="C58" s="223">
        <v>3371</v>
      </c>
      <c r="D58" s="224">
        <v>117</v>
      </c>
      <c r="E58" s="223">
        <v>71</v>
      </c>
      <c r="F58" s="223" t="s">
        <v>620</v>
      </c>
      <c r="G58" s="223">
        <v>4</v>
      </c>
      <c r="H58" s="223">
        <v>2</v>
      </c>
      <c r="I58" s="223">
        <v>80</v>
      </c>
      <c r="J58" s="306">
        <v>1880</v>
      </c>
      <c r="K58" s="282"/>
      <c r="L58" s="306">
        <v>1880</v>
      </c>
      <c r="M58" s="307"/>
      <c r="N58" s="282"/>
      <c r="O58" s="282"/>
      <c r="P58" s="282"/>
      <c r="Q58" s="233"/>
      <c r="R58" s="228"/>
      <c r="S58" s="240"/>
      <c r="T58" s="282"/>
      <c r="U58" s="233"/>
      <c r="V58" s="233"/>
      <c r="W58" s="228"/>
      <c r="X58" s="228"/>
      <c r="Y58" s="228"/>
      <c r="Z58" s="228"/>
      <c r="AA58" s="221">
        <v>27</v>
      </c>
      <c r="AB58" s="282" t="s">
        <v>70</v>
      </c>
      <c r="AC58" s="282" t="s">
        <v>862</v>
      </c>
      <c r="AD58" s="282" t="s">
        <v>863</v>
      </c>
    </row>
    <row r="59" spans="1:30" s="51" customFormat="1" ht="22.2" customHeight="1">
      <c r="A59" s="221"/>
      <c r="B59" s="223" t="s">
        <v>433</v>
      </c>
      <c r="C59" s="223">
        <v>8169</v>
      </c>
      <c r="D59" s="224">
        <v>116</v>
      </c>
      <c r="E59" s="223">
        <v>69</v>
      </c>
      <c r="F59" s="238"/>
      <c r="G59" s="223">
        <v>2</v>
      </c>
      <c r="H59" s="223">
        <v>2</v>
      </c>
      <c r="I59" s="223">
        <v>91</v>
      </c>
      <c r="J59" s="306">
        <v>1091</v>
      </c>
      <c r="K59" s="282"/>
      <c r="L59" s="306">
        <v>1091</v>
      </c>
      <c r="M59" s="307"/>
      <c r="N59" s="282"/>
      <c r="O59" s="282"/>
      <c r="P59" s="282"/>
      <c r="Q59" s="233"/>
      <c r="R59" s="228"/>
      <c r="S59" s="240"/>
      <c r="T59" s="282"/>
      <c r="U59" s="233"/>
      <c r="V59" s="233"/>
      <c r="W59" s="228"/>
      <c r="X59" s="228"/>
      <c r="Y59" s="228"/>
      <c r="Z59" s="228"/>
      <c r="AA59" s="221"/>
      <c r="AB59" s="282"/>
      <c r="AC59" s="282"/>
      <c r="AD59" s="282"/>
    </row>
    <row r="60" spans="1:30" s="51" customFormat="1" ht="22.2" customHeight="1">
      <c r="A60" s="221"/>
      <c r="B60" s="223" t="s">
        <v>433</v>
      </c>
      <c r="C60" s="223">
        <v>4142</v>
      </c>
      <c r="D60" s="224">
        <v>110</v>
      </c>
      <c r="E60" s="223">
        <v>42</v>
      </c>
      <c r="F60" s="223"/>
      <c r="G60" s="223">
        <v>18</v>
      </c>
      <c r="H60" s="223">
        <v>0</v>
      </c>
      <c r="I60" s="223">
        <v>0</v>
      </c>
      <c r="J60" s="306">
        <v>7200</v>
      </c>
      <c r="K60" s="282"/>
      <c r="L60" s="306">
        <v>7200</v>
      </c>
      <c r="M60" s="307"/>
      <c r="N60" s="282"/>
      <c r="O60" s="282"/>
      <c r="P60" s="282"/>
      <c r="Q60" s="233"/>
      <c r="R60" s="228"/>
      <c r="S60" s="240"/>
      <c r="T60" s="282"/>
      <c r="U60" s="233"/>
      <c r="V60" s="233"/>
      <c r="W60" s="228"/>
      <c r="X60" s="228"/>
      <c r="Y60" s="228"/>
      <c r="Z60" s="228"/>
      <c r="AA60" s="221"/>
      <c r="AB60" s="282"/>
      <c r="AC60" s="282"/>
      <c r="AD60" s="282"/>
    </row>
    <row r="61" spans="1:30" s="51" customFormat="1" ht="22.2" customHeight="1">
      <c r="A61" s="221">
        <v>28</v>
      </c>
      <c r="B61" s="223" t="s">
        <v>459</v>
      </c>
      <c r="C61" s="223">
        <v>339</v>
      </c>
      <c r="D61" s="224">
        <v>63</v>
      </c>
      <c r="E61" s="223">
        <v>39</v>
      </c>
      <c r="F61" s="223" t="s">
        <v>620</v>
      </c>
      <c r="G61" s="223">
        <v>28</v>
      </c>
      <c r="H61" s="223">
        <v>2</v>
      </c>
      <c r="I61" s="279">
        <v>90</v>
      </c>
      <c r="J61" s="306">
        <v>11490</v>
      </c>
      <c r="K61" s="282"/>
      <c r="L61" s="306">
        <v>11490</v>
      </c>
      <c r="M61" s="307"/>
      <c r="N61" s="282"/>
      <c r="O61" s="282"/>
      <c r="P61" s="282"/>
      <c r="Q61" s="233"/>
      <c r="R61" s="228"/>
      <c r="S61" s="240"/>
      <c r="T61" s="282"/>
      <c r="U61" s="233"/>
      <c r="V61" s="233"/>
      <c r="W61" s="228"/>
      <c r="X61" s="228"/>
      <c r="Y61" s="228"/>
      <c r="Z61" s="228"/>
      <c r="AA61" s="221">
        <v>28</v>
      </c>
      <c r="AB61" s="282" t="s">
        <v>63</v>
      </c>
      <c r="AC61" s="282" t="s">
        <v>864</v>
      </c>
      <c r="AD61" s="282" t="s">
        <v>865</v>
      </c>
    </row>
    <row r="62" spans="1:30" s="51" customFormat="1" ht="22.2" customHeight="1">
      <c r="A62" s="221">
        <v>29</v>
      </c>
      <c r="B62" s="223" t="s">
        <v>433</v>
      </c>
      <c r="C62" s="223">
        <v>2591</v>
      </c>
      <c r="D62" s="224">
        <v>36</v>
      </c>
      <c r="E62" s="223">
        <v>91</v>
      </c>
      <c r="F62" s="223" t="s">
        <v>620</v>
      </c>
      <c r="G62" s="223">
        <v>16</v>
      </c>
      <c r="H62" s="223">
        <v>2</v>
      </c>
      <c r="I62" s="223">
        <v>16</v>
      </c>
      <c r="J62" s="306">
        <v>6616</v>
      </c>
      <c r="K62" s="282"/>
      <c r="L62" s="306">
        <v>6616</v>
      </c>
      <c r="M62" s="307"/>
      <c r="N62" s="282"/>
      <c r="O62" s="282"/>
      <c r="P62" s="282"/>
      <c r="Q62" s="233"/>
      <c r="R62" s="228"/>
      <c r="S62" s="240"/>
      <c r="T62" s="282"/>
      <c r="U62" s="233"/>
      <c r="V62" s="233"/>
      <c r="W62" s="228"/>
      <c r="X62" s="228"/>
      <c r="Y62" s="228"/>
      <c r="Z62" s="228"/>
      <c r="AA62" s="221">
        <v>29</v>
      </c>
      <c r="AB62" s="282" t="s">
        <v>63</v>
      </c>
      <c r="AC62" s="282" t="s">
        <v>866</v>
      </c>
      <c r="AD62" s="282" t="s">
        <v>867</v>
      </c>
    </row>
    <row r="63" spans="1:30" s="51" customFormat="1" ht="22.2" customHeight="1">
      <c r="A63" s="221">
        <v>30</v>
      </c>
      <c r="B63" s="223" t="s">
        <v>433</v>
      </c>
      <c r="C63" s="223">
        <v>8647</v>
      </c>
      <c r="D63" s="224">
        <v>164</v>
      </c>
      <c r="E63" s="223">
        <v>47</v>
      </c>
      <c r="F63" s="223" t="s">
        <v>620</v>
      </c>
      <c r="G63" s="223">
        <v>4</v>
      </c>
      <c r="H63" s="223">
        <v>2</v>
      </c>
      <c r="I63" s="223">
        <v>82</v>
      </c>
      <c r="J63" s="306">
        <v>1882</v>
      </c>
      <c r="K63" s="282"/>
      <c r="L63" s="306">
        <v>1882</v>
      </c>
      <c r="M63" s="307"/>
      <c r="N63" s="282"/>
      <c r="O63" s="282"/>
      <c r="P63" s="282"/>
      <c r="Q63" s="233"/>
      <c r="R63" s="228"/>
      <c r="S63" s="240"/>
      <c r="T63" s="282"/>
      <c r="U63" s="233"/>
      <c r="V63" s="233"/>
      <c r="W63" s="228"/>
      <c r="X63" s="228"/>
      <c r="Y63" s="228"/>
      <c r="Z63" s="228"/>
      <c r="AA63" s="221">
        <v>30</v>
      </c>
      <c r="AB63" s="282" t="s">
        <v>70</v>
      </c>
      <c r="AC63" s="282" t="s">
        <v>868</v>
      </c>
      <c r="AD63" s="282" t="s">
        <v>869</v>
      </c>
    </row>
    <row r="64" spans="1:30" s="51" customFormat="1" ht="22.2" customHeight="1">
      <c r="A64" s="221"/>
      <c r="B64" s="223" t="s">
        <v>459</v>
      </c>
      <c r="C64" s="223">
        <v>603</v>
      </c>
      <c r="D64" s="224">
        <v>100</v>
      </c>
      <c r="E64" s="223">
        <v>3</v>
      </c>
      <c r="F64" s="238"/>
      <c r="G64" s="223">
        <v>8</v>
      </c>
      <c r="H64" s="223">
        <v>0</v>
      </c>
      <c r="I64" s="279" t="s">
        <v>508</v>
      </c>
      <c r="J64" s="306">
        <v>3201</v>
      </c>
      <c r="K64" s="282"/>
      <c r="L64" s="306">
        <v>3201</v>
      </c>
      <c r="M64" s="307"/>
      <c r="N64" s="282"/>
      <c r="O64" s="282"/>
      <c r="P64" s="282"/>
      <c r="Q64" s="233"/>
      <c r="R64" s="228"/>
      <c r="S64" s="240"/>
      <c r="T64" s="282"/>
      <c r="U64" s="233"/>
      <c r="V64" s="233"/>
      <c r="W64" s="228"/>
      <c r="X64" s="228"/>
      <c r="Y64" s="228"/>
      <c r="Z64" s="228"/>
      <c r="AA64" s="221"/>
      <c r="AB64" s="282"/>
      <c r="AC64" s="282"/>
      <c r="AD64" s="282"/>
    </row>
    <row r="65" spans="1:30" s="51" customFormat="1" ht="22.2" customHeight="1">
      <c r="A65" s="221"/>
      <c r="B65" s="223" t="s">
        <v>433</v>
      </c>
      <c r="C65" s="223">
        <v>7601</v>
      </c>
      <c r="D65" s="224">
        <v>15</v>
      </c>
      <c r="E65" s="223">
        <v>1</v>
      </c>
      <c r="F65" s="223"/>
      <c r="G65" s="223">
        <v>7</v>
      </c>
      <c r="H65" s="223">
        <v>1</v>
      </c>
      <c r="I65" s="223">
        <v>62</v>
      </c>
      <c r="J65" s="306">
        <v>2962</v>
      </c>
      <c r="K65" s="282"/>
      <c r="L65" s="306">
        <v>2962</v>
      </c>
      <c r="M65" s="307"/>
      <c r="N65" s="282"/>
      <c r="O65" s="282"/>
      <c r="P65" s="282"/>
      <c r="Q65" s="233"/>
      <c r="R65" s="228"/>
      <c r="S65" s="240"/>
      <c r="T65" s="282"/>
      <c r="U65" s="233"/>
      <c r="V65" s="233"/>
      <c r="W65" s="228"/>
      <c r="X65" s="228"/>
      <c r="Y65" s="228"/>
      <c r="Z65" s="228"/>
      <c r="AA65" s="221"/>
      <c r="AB65" s="282"/>
      <c r="AC65" s="282"/>
      <c r="AD65" s="282"/>
    </row>
    <row r="66" spans="1:30" s="51" customFormat="1" ht="22.2" customHeight="1">
      <c r="A66" s="221"/>
      <c r="B66" s="223" t="s">
        <v>433</v>
      </c>
      <c r="C66" s="223">
        <v>4259</v>
      </c>
      <c r="D66" s="224">
        <v>91</v>
      </c>
      <c r="E66" s="223">
        <v>59</v>
      </c>
      <c r="F66" s="223"/>
      <c r="G66" s="223">
        <v>10</v>
      </c>
      <c r="H66" s="223">
        <v>3</v>
      </c>
      <c r="I66" s="223">
        <v>45</v>
      </c>
      <c r="J66" s="306">
        <v>4345</v>
      </c>
      <c r="K66" s="282"/>
      <c r="L66" s="306">
        <v>4345</v>
      </c>
      <c r="M66" s="307"/>
      <c r="N66" s="282"/>
      <c r="O66" s="282"/>
      <c r="P66" s="282"/>
      <c r="Q66" s="233"/>
      <c r="R66" s="228"/>
      <c r="S66" s="240"/>
      <c r="T66" s="282"/>
      <c r="U66" s="233"/>
      <c r="V66" s="233"/>
      <c r="W66" s="228"/>
      <c r="X66" s="228"/>
      <c r="Y66" s="228"/>
      <c r="Z66" s="228"/>
      <c r="AA66" s="221"/>
      <c r="AB66" s="282"/>
      <c r="AC66" s="282"/>
      <c r="AD66" s="282"/>
    </row>
    <row r="67" spans="1:30" s="51" customFormat="1" ht="22.2" customHeight="1">
      <c r="A67" s="221">
        <v>31</v>
      </c>
      <c r="B67" s="223" t="s">
        <v>433</v>
      </c>
      <c r="C67" s="223">
        <v>3172</v>
      </c>
      <c r="D67" s="224">
        <v>82</v>
      </c>
      <c r="E67" s="223">
        <v>72</v>
      </c>
      <c r="F67" s="223" t="s">
        <v>620</v>
      </c>
      <c r="G67" s="223">
        <v>29</v>
      </c>
      <c r="H67" s="223">
        <v>1</v>
      </c>
      <c r="I67" s="223">
        <v>46</v>
      </c>
      <c r="J67" s="306">
        <v>11746</v>
      </c>
      <c r="K67" s="282"/>
      <c r="L67" s="306">
        <v>11746</v>
      </c>
      <c r="M67" s="307"/>
      <c r="N67" s="282"/>
      <c r="O67" s="282"/>
      <c r="P67" s="282"/>
      <c r="Q67" s="233"/>
      <c r="R67" s="228"/>
      <c r="S67" s="240"/>
      <c r="T67" s="282"/>
      <c r="U67" s="233"/>
      <c r="V67" s="233"/>
      <c r="W67" s="228"/>
      <c r="X67" s="228"/>
      <c r="Y67" s="228"/>
      <c r="Z67" s="228"/>
      <c r="AA67" s="221">
        <v>31</v>
      </c>
      <c r="AB67" s="282" t="s">
        <v>63</v>
      </c>
      <c r="AC67" s="282" t="s">
        <v>870</v>
      </c>
      <c r="AD67" s="282" t="s">
        <v>871</v>
      </c>
    </row>
    <row r="68" spans="1:30" s="51" customFormat="1" ht="22.2" customHeight="1">
      <c r="A68" s="221"/>
      <c r="B68" s="223" t="s">
        <v>459</v>
      </c>
      <c r="C68" s="223" t="s">
        <v>84</v>
      </c>
      <c r="D68" s="224">
        <v>72</v>
      </c>
      <c r="E68" s="223" t="s">
        <v>84</v>
      </c>
      <c r="F68" s="238"/>
      <c r="G68" s="223">
        <v>21</v>
      </c>
      <c r="H68" s="223">
        <v>2</v>
      </c>
      <c r="I68" s="223">
        <v>51</v>
      </c>
      <c r="J68" s="306">
        <v>8651</v>
      </c>
      <c r="K68" s="282"/>
      <c r="L68" s="306">
        <v>8651</v>
      </c>
      <c r="M68" s="307"/>
      <c r="N68" s="282"/>
      <c r="O68" s="282"/>
      <c r="P68" s="282"/>
      <c r="Q68" s="233"/>
      <c r="R68" s="228"/>
      <c r="S68" s="240"/>
      <c r="T68" s="282"/>
      <c r="U68" s="233"/>
      <c r="V68" s="233"/>
      <c r="W68" s="228"/>
      <c r="X68" s="228"/>
      <c r="Y68" s="228"/>
      <c r="Z68" s="228"/>
      <c r="AA68" s="221"/>
      <c r="AB68" s="282"/>
      <c r="AC68" s="282"/>
      <c r="AD68" s="282"/>
    </row>
    <row r="69" spans="1:30" s="51" customFormat="1" ht="22.2" customHeight="1">
      <c r="A69" s="221">
        <v>32</v>
      </c>
      <c r="B69" s="223" t="s">
        <v>433</v>
      </c>
      <c r="C69" s="223">
        <v>4916</v>
      </c>
      <c r="D69" s="224">
        <v>141</v>
      </c>
      <c r="E69" s="223">
        <v>16</v>
      </c>
      <c r="F69" s="223" t="s">
        <v>620</v>
      </c>
      <c r="G69" s="223">
        <v>28</v>
      </c>
      <c r="H69" s="223">
        <v>2</v>
      </c>
      <c r="I69" s="223">
        <v>13</v>
      </c>
      <c r="J69" s="306">
        <v>11413</v>
      </c>
      <c r="K69" s="282"/>
      <c r="L69" s="306">
        <v>11413</v>
      </c>
      <c r="M69" s="307"/>
      <c r="N69" s="282"/>
      <c r="O69" s="282"/>
      <c r="P69" s="282"/>
      <c r="Q69" s="233"/>
      <c r="R69" s="228"/>
      <c r="S69" s="240"/>
      <c r="T69" s="282"/>
      <c r="U69" s="233"/>
      <c r="V69" s="233"/>
      <c r="W69" s="228"/>
      <c r="X69" s="228"/>
      <c r="Y69" s="228"/>
      <c r="Z69" s="228"/>
      <c r="AA69" s="221">
        <v>32</v>
      </c>
      <c r="AB69" s="282" t="s">
        <v>70</v>
      </c>
      <c r="AC69" s="282" t="s">
        <v>872</v>
      </c>
      <c r="AD69" s="282" t="s">
        <v>873</v>
      </c>
    </row>
    <row r="70" spans="1:30" s="51" customFormat="1" ht="22.2" customHeight="1">
      <c r="A70" s="221"/>
      <c r="B70" s="223" t="s">
        <v>433</v>
      </c>
      <c r="C70" s="223">
        <v>3198</v>
      </c>
      <c r="D70" s="224">
        <v>111</v>
      </c>
      <c r="E70" s="223">
        <v>98</v>
      </c>
      <c r="F70" s="238"/>
      <c r="G70" s="223">
        <v>18</v>
      </c>
      <c r="H70" s="223">
        <v>2</v>
      </c>
      <c r="I70" s="223">
        <v>27</v>
      </c>
      <c r="J70" s="306">
        <v>7427</v>
      </c>
      <c r="K70" s="282"/>
      <c r="L70" s="306">
        <v>7427</v>
      </c>
      <c r="M70" s="307"/>
      <c r="N70" s="282"/>
      <c r="O70" s="282"/>
      <c r="P70" s="282"/>
      <c r="Q70" s="233"/>
      <c r="R70" s="228"/>
      <c r="S70" s="240"/>
      <c r="T70" s="282"/>
      <c r="U70" s="233"/>
      <c r="V70" s="233"/>
      <c r="W70" s="228"/>
      <c r="X70" s="228"/>
      <c r="Y70" s="228"/>
      <c r="Z70" s="228"/>
      <c r="AA70" s="221"/>
      <c r="AB70" s="282"/>
      <c r="AC70" s="282"/>
      <c r="AD70" s="282"/>
    </row>
    <row r="71" spans="1:30" s="51" customFormat="1" ht="22.2" customHeight="1">
      <c r="A71" s="221"/>
      <c r="B71" s="223" t="s">
        <v>459</v>
      </c>
      <c r="C71" s="223">
        <v>255</v>
      </c>
      <c r="D71" s="224">
        <v>60</v>
      </c>
      <c r="E71" s="223">
        <v>5</v>
      </c>
      <c r="F71" s="223"/>
      <c r="G71" s="223">
        <v>11</v>
      </c>
      <c r="H71" s="223">
        <v>2</v>
      </c>
      <c r="I71" s="223">
        <v>80</v>
      </c>
      <c r="J71" s="306">
        <v>4680</v>
      </c>
      <c r="K71" s="282"/>
      <c r="L71" s="306">
        <v>4680</v>
      </c>
      <c r="M71" s="307"/>
      <c r="N71" s="282"/>
      <c r="O71" s="282"/>
      <c r="P71" s="282"/>
      <c r="Q71" s="233"/>
      <c r="R71" s="228"/>
      <c r="S71" s="240"/>
      <c r="T71" s="282"/>
      <c r="U71" s="233"/>
      <c r="V71" s="233"/>
      <c r="W71" s="228"/>
      <c r="X71" s="228"/>
      <c r="Y71" s="228"/>
      <c r="Z71" s="228"/>
      <c r="AA71" s="221"/>
      <c r="AB71" s="282"/>
      <c r="AC71" s="282"/>
      <c r="AD71" s="282"/>
    </row>
    <row r="72" spans="1:30" s="51" customFormat="1" ht="22.2" customHeight="1">
      <c r="A72" s="221"/>
      <c r="B72" s="223" t="s">
        <v>433</v>
      </c>
      <c r="C72" s="223">
        <v>8132</v>
      </c>
      <c r="D72" s="224">
        <v>216</v>
      </c>
      <c r="E72" s="223">
        <v>32</v>
      </c>
      <c r="F72" s="223"/>
      <c r="G72" s="223">
        <v>7</v>
      </c>
      <c r="H72" s="223">
        <v>1</v>
      </c>
      <c r="I72" s="223">
        <v>87</v>
      </c>
      <c r="J72" s="306">
        <v>2987</v>
      </c>
      <c r="K72" s="282"/>
      <c r="L72" s="306">
        <v>2987</v>
      </c>
      <c r="M72" s="307"/>
      <c r="N72" s="282"/>
      <c r="O72" s="282"/>
      <c r="P72" s="282"/>
      <c r="Q72" s="233"/>
      <c r="R72" s="228"/>
      <c r="S72" s="240"/>
      <c r="T72" s="282"/>
      <c r="U72" s="233"/>
      <c r="V72" s="233"/>
      <c r="W72" s="228"/>
      <c r="X72" s="228"/>
      <c r="Y72" s="228"/>
      <c r="Z72" s="228"/>
      <c r="AA72" s="221"/>
      <c r="AB72" s="282"/>
      <c r="AC72" s="282"/>
      <c r="AD72" s="282"/>
    </row>
    <row r="73" spans="1:30" s="51" customFormat="1" ht="22.2" customHeight="1">
      <c r="A73" s="221">
        <v>33</v>
      </c>
      <c r="B73" s="223" t="s">
        <v>433</v>
      </c>
      <c r="C73" s="223">
        <v>3247</v>
      </c>
      <c r="D73" s="224">
        <v>12</v>
      </c>
      <c r="E73" s="223">
        <v>47</v>
      </c>
      <c r="F73" s="223" t="s">
        <v>620</v>
      </c>
      <c r="G73" s="223">
        <v>17</v>
      </c>
      <c r="H73" s="223">
        <v>0</v>
      </c>
      <c r="I73" s="223">
        <v>0</v>
      </c>
      <c r="J73" s="306">
        <v>6800</v>
      </c>
      <c r="K73" s="282"/>
      <c r="L73" s="306">
        <v>6800</v>
      </c>
      <c r="M73" s="307"/>
      <c r="N73" s="282"/>
      <c r="O73" s="282"/>
      <c r="P73" s="282"/>
      <c r="Q73" s="233"/>
      <c r="R73" s="228"/>
      <c r="S73" s="240"/>
      <c r="T73" s="282"/>
      <c r="U73" s="233"/>
      <c r="V73" s="233"/>
      <c r="W73" s="228"/>
      <c r="X73" s="228"/>
      <c r="Y73" s="228"/>
      <c r="Z73" s="228"/>
      <c r="AA73" s="221">
        <v>33</v>
      </c>
      <c r="AB73" s="282" t="s">
        <v>70</v>
      </c>
      <c r="AC73" s="282" t="s">
        <v>874</v>
      </c>
      <c r="AD73" s="282" t="s">
        <v>875</v>
      </c>
    </row>
    <row r="74" spans="1:30" s="51" customFormat="1" ht="22.2" customHeight="1">
      <c r="A74" s="221"/>
      <c r="B74" s="223" t="s">
        <v>433</v>
      </c>
      <c r="C74" s="223">
        <v>3252</v>
      </c>
      <c r="D74" s="224">
        <v>99</v>
      </c>
      <c r="E74" s="223">
        <v>52</v>
      </c>
      <c r="F74" s="238"/>
      <c r="G74" s="223">
        <v>11</v>
      </c>
      <c r="H74" s="223">
        <v>3</v>
      </c>
      <c r="I74" s="223">
        <v>56</v>
      </c>
      <c r="J74" s="306">
        <v>4756</v>
      </c>
      <c r="K74" s="282"/>
      <c r="L74" s="306">
        <v>4756</v>
      </c>
      <c r="M74" s="307"/>
      <c r="N74" s="282"/>
      <c r="O74" s="282"/>
      <c r="P74" s="282"/>
      <c r="Q74" s="233"/>
      <c r="R74" s="228"/>
      <c r="S74" s="240"/>
      <c r="T74" s="282"/>
      <c r="U74" s="233"/>
      <c r="V74" s="233"/>
      <c r="W74" s="228"/>
      <c r="X74" s="228"/>
      <c r="Y74" s="228"/>
      <c r="Z74" s="228"/>
      <c r="AA74" s="221"/>
      <c r="AB74" s="282"/>
      <c r="AC74" s="282"/>
      <c r="AD74" s="282"/>
    </row>
    <row r="75" spans="1:30" s="51" customFormat="1" ht="22.2" customHeight="1">
      <c r="A75" s="221">
        <v>34</v>
      </c>
      <c r="B75" s="223" t="s">
        <v>433</v>
      </c>
      <c r="C75" s="223">
        <v>3862</v>
      </c>
      <c r="D75" s="224">
        <v>53</v>
      </c>
      <c r="E75" s="223">
        <v>62</v>
      </c>
      <c r="F75" s="223" t="s">
        <v>620</v>
      </c>
      <c r="G75" s="223">
        <v>21</v>
      </c>
      <c r="H75" s="223">
        <v>2</v>
      </c>
      <c r="I75" s="223">
        <v>40</v>
      </c>
      <c r="J75" s="306">
        <v>8640</v>
      </c>
      <c r="K75" s="282"/>
      <c r="L75" s="306">
        <v>8640</v>
      </c>
      <c r="M75" s="307"/>
      <c r="N75" s="282"/>
      <c r="O75" s="282"/>
      <c r="P75" s="282"/>
      <c r="Q75" s="233"/>
      <c r="R75" s="228"/>
      <c r="S75" s="240"/>
      <c r="T75" s="282"/>
      <c r="U75" s="233"/>
      <c r="V75" s="233"/>
      <c r="W75" s="228"/>
      <c r="X75" s="228"/>
      <c r="Y75" s="228"/>
      <c r="Z75" s="228"/>
      <c r="AA75" s="221">
        <v>34</v>
      </c>
      <c r="AB75" s="282" t="s">
        <v>70</v>
      </c>
      <c r="AC75" s="282" t="s">
        <v>876</v>
      </c>
      <c r="AD75" s="282" t="s">
        <v>857</v>
      </c>
    </row>
    <row r="76" spans="1:30" s="51" customFormat="1" ht="22.2" customHeight="1">
      <c r="A76" s="221"/>
      <c r="B76" s="223" t="s">
        <v>877</v>
      </c>
      <c r="C76" s="223">
        <v>391</v>
      </c>
      <c r="D76" s="224">
        <v>18</v>
      </c>
      <c r="E76" s="223">
        <v>41</v>
      </c>
      <c r="F76" s="238"/>
      <c r="G76" s="223">
        <v>0</v>
      </c>
      <c r="H76" s="223">
        <v>2</v>
      </c>
      <c r="I76" s="279" t="s">
        <v>219</v>
      </c>
      <c r="J76" s="306">
        <v>209</v>
      </c>
      <c r="K76" s="282">
        <v>204</v>
      </c>
      <c r="L76" s="306"/>
      <c r="M76" s="306"/>
      <c r="N76" s="282"/>
      <c r="O76" s="282"/>
      <c r="P76" s="282"/>
      <c r="Q76" s="233">
        <v>156</v>
      </c>
      <c r="R76" s="228"/>
      <c r="S76" s="240">
        <v>128</v>
      </c>
      <c r="T76" s="282"/>
      <c r="U76" s="233"/>
      <c r="V76" s="233">
        <v>16</v>
      </c>
      <c r="W76" s="228">
        <v>22</v>
      </c>
      <c r="X76" s="228"/>
      <c r="Y76" s="228"/>
      <c r="Z76" s="228"/>
      <c r="AA76" s="221"/>
      <c r="AB76" s="282"/>
      <c r="AC76" s="282"/>
      <c r="AD76" s="282"/>
    </row>
    <row r="77" spans="1:30" s="51" customFormat="1" ht="22.2" customHeight="1">
      <c r="A77" s="221"/>
      <c r="B77" s="223"/>
      <c r="C77" s="223"/>
      <c r="D77" s="224"/>
      <c r="E77" s="223"/>
      <c r="F77" s="238"/>
      <c r="G77" s="223"/>
      <c r="H77" s="223"/>
      <c r="I77" s="223"/>
      <c r="J77" s="306"/>
      <c r="K77" s="282"/>
      <c r="L77" s="306"/>
      <c r="M77" s="306">
        <v>7</v>
      </c>
      <c r="N77" s="282"/>
      <c r="O77" s="282"/>
      <c r="P77" s="282"/>
      <c r="Q77" s="233"/>
      <c r="R77" s="228"/>
      <c r="S77" s="240"/>
      <c r="T77" s="282">
        <v>28</v>
      </c>
      <c r="U77" s="233"/>
      <c r="V77" s="233">
        <v>16</v>
      </c>
      <c r="W77" s="228">
        <v>22</v>
      </c>
      <c r="X77" s="228"/>
      <c r="Y77" s="228"/>
      <c r="Z77" s="228"/>
      <c r="AA77" s="221"/>
      <c r="AB77" s="282"/>
      <c r="AC77" s="282"/>
      <c r="AD77" s="282"/>
    </row>
    <row r="78" spans="1:30" s="51" customFormat="1" ht="22.2" customHeight="1">
      <c r="A78" s="221">
        <v>35</v>
      </c>
      <c r="B78" s="223" t="s">
        <v>433</v>
      </c>
      <c r="C78" s="223">
        <v>2767</v>
      </c>
      <c r="D78" s="224">
        <v>96</v>
      </c>
      <c r="E78" s="223">
        <v>67</v>
      </c>
      <c r="F78" s="223" t="s">
        <v>620</v>
      </c>
      <c r="G78" s="223">
        <v>18</v>
      </c>
      <c r="H78" s="223">
        <v>0</v>
      </c>
      <c r="I78" s="223">
        <v>52</v>
      </c>
      <c r="J78" s="306">
        <v>7252</v>
      </c>
      <c r="K78" s="282"/>
      <c r="L78" s="306">
        <v>7252</v>
      </c>
      <c r="M78" s="307"/>
      <c r="N78" s="282"/>
      <c r="O78" s="282"/>
      <c r="P78" s="282"/>
      <c r="Q78" s="233"/>
      <c r="R78" s="228"/>
      <c r="S78" s="240"/>
      <c r="T78" s="282"/>
      <c r="U78" s="233"/>
      <c r="V78" s="233"/>
      <c r="W78" s="228"/>
      <c r="X78" s="228"/>
      <c r="Y78" s="228"/>
      <c r="Z78" s="228"/>
      <c r="AA78" s="221">
        <v>35</v>
      </c>
      <c r="AB78" s="282" t="s">
        <v>70</v>
      </c>
      <c r="AC78" s="282" t="s">
        <v>878</v>
      </c>
      <c r="AD78" s="282" t="s">
        <v>879</v>
      </c>
    </row>
    <row r="79" spans="1:30" s="51" customFormat="1" ht="22.2" customHeight="1">
      <c r="A79" s="221"/>
      <c r="B79" s="223" t="s">
        <v>459</v>
      </c>
      <c r="C79" s="223">
        <v>774</v>
      </c>
      <c r="D79" s="224">
        <v>69</v>
      </c>
      <c r="E79" s="223">
        <v>24</v>
      </c>
      <c r="F79" s="238"/>
      <c r="G79" s="223">
        <v>5</v>
      </c>
      <c r="H79" s="223">
        <v>0</v>
      </c>
      <c r="I79" s="223">
        <v>0</v>
      </c>
      <c r="J79" s="306">
        <v>5000</v>
      </c>
      <c r="K79" s="282"/>
      <c r="L79" s="306">
        <v>5000</v>
      </c>
      <c r="M79" s="307"/>
      <c r="N79" s="282"/>
      <c r="O79" s="282"/>
      <c r="P79" s="282"/>
      <c r="Q79" s="233"/>
      <c r="R79" s="228"/>
      <c r="S79" s="240"/>
      <c r="T79" s="282"/>
      <c r="U79" s="233"/>
      <c r="V79" s="233"/>
      <c r="W79" s="228"/>
      <c r="X79" s="228"/>
      <c r="Y79" s="228"/>
      <c r="Z79" s="228"/>
      <c r="AA79" s="221"/>
      <c r="AB79" s="282"/>
      <c r="AC79" s="282"/>
      <c r="AD79" s="282"/>
    </row>
    <row r="80" spans="1:30" s="51" customFormat="1" ht="22.2" customHeight="1">
      <c r="A80" s="221"/>
      <c r="B80" s="223" t="s">
        <v>433</v>
      </c>
      <c r="C80" s="223">
        <v>2763</v>
      </c>
      <c r="D80" s="224">
        <v>8</v>
      </c>
      <c r="E80" s="223">
        <v>63</v>
      </c>
      <c r="F80" s="223"/>
      <c r="G80" s="223">
        <v>12</v>
      </c>
      <c r="H80" s="223">
        <v>2</v>
      </c>
      <c r="I80" s="223">
        <v>97</v>
      </c>
      <c r="J80" s="306">
        <v>5097</v>
      </c>
      <c r="K80" s="282"/>
      <c r="L80" s="306">
        <v>5097</v>
      </c>
      <c r="M80" s="307"/>
      <c r="N80" s="282"/>
      <c r="O80" s="282"/>
      <c r="P80" s="282"/>
      <c r="Q80" s="233"/>
      <c r="R80" s="228"/>
      <c r="S80" s="240"/>
      <c r="T80" s="282"/>
      <c r="U80" s="233"/>
      <c r="V80" s="233"/>
      <c r="W80" s="228"/>
      <c r="X80" s="228"/>
      <c r="Y80" s="228"/>
      <c r="Z80" s="228"/>
      <c r="AA80" s="221"/>
      <c r="AB80" s="282"/>
      <c r="AC80" s="282"/>
      <c r="AD80" s="282"/>
    </row>
    <row r="81" spans="1:30" s="51" customFormat="1" ht="22.2" customHeight="1">
      <c r="A81" s="221"/>
      <c r="B81" s="223" t="s">
        <v>459</v>
      </c>
      <c r="C81" s="223">
        <v>551</v>
      </c>
      <c r="D81" s="224">
        <v>40</v>
      </c>
      <c r="E81" s="223">
        <v>1</v>
      </c>
      <c r="F81" s="223"/>
      <c r="G81" s="223">
        <v>7</v>
      </c>
      <c r="H81" s="223">
        <v>0</v>
      </c>
      <c r="I81" s="223">
        <v>0</v>
      </c>
      <c r="J81" s="306">
        <v>2800</v>
      </c>
      <c r="K81" s="282"/>
      <c r="L81" s="306">
        <v>2800</v>
      </c>
      <c r="M81" s="307"/>
      <c r="N81" s="282"/>
      <c r="O81" s="282"/>
      <c r="P81" s="282"/>
      <c r="Q81" s="233"/>
      <c r="R81" s="228"/>
      <c r="S81" s="240"/>
      <c r="T81" s="282"/>
      <c r="U81" s="233"/>
      <c r="V81" s="233"/>
      <c r="W81" s="228"/>
      <c r="X81" s="228"/>
      <c r="Y81" s="228"/>
      <c r="Z81" s="228"/>
      <c r="AA81" s="221"/>
      <c r="AB81" s="282"/>
      <c r="AC81" s="282"/>
      <c r="AD81" s="282"/>
    </row>
    <row r="82" spans="1:30" s="51" customFormat="1" ht="22.2" customHeight="1">
      <c r="A82" s="221">
        <v>36</v>
      </c>
      <c r="B82" s="223" t="s">
        <v>433</v>
      </c>
      <c r="C82" s="223">
        <v>3283</v>
      </c>
      <c r="D82" s="224">
        <v>79</v>
      </c>
      <c r="E82" s="223">
        <v>83</v>
      </c>
      <c r="F82" s="223" t="s">
        <v>620</v>
      </c>
      <c r="G82" s="223">
        <v>12</v>
      </c>
      <c r="H82" s="223">
        <v>2</v>
      </c>
      <c r="I82" s="223">
        <v>34</v>
      </c>
      <c r="J82" s="306">
        <v>5034</v>
      </c>
      <c r="K82" s="282"/>
      <c r="L82" s="306">
        <v>5034</v>
      </c>
      <c r="M82" s="307"/>
      <c r="N82" s="282"/>
      <c r="O82" s="282"/>
      <c r="P82" s="282"/>
      <c r="Q82" s="233"/>
      <c r="R82" s="228"/>
      <c r="S82" s="240"/>
      <c r="T82" s="282"/>
      <c r="U82" s="233"/>
      <c r="V82" s="233"/>
      <c r="W82" s="228"/>
      <c r="X82" s="228"/>
      <c r="Y82" s="228"/>
      <c r="Z82" s="228"/>
      <c r="AA82" s="221">
        <v>36</v>
      </c>
      <c r="AB82" s="282" t="s">
        <v>70</v>
      </c>
      <c r="AC82" s="282" t="s">
        <v>880</v>
      </c>
      <c r="AD82" s="282" t="s">
        <v>881</v>
      </c>
    </row>
    <row r="83" spans="1:30" s="51" customFormat="1" ht="22.2" customHeight="1">
      <c r="A83" s="221">
        <v>37</v>
      </c>
      <c r="B83" s="223" t="s">
        <v>433</v>
      </c>
      <c r="C83" s="223">
        <v>4274</v>
      </c>
      <c r="D83" s="224">
        <v>120</v>
      </c>
      <c r="E83" s="223">
        <v>74</v>
      </c>
      <c r="F83" s="223" t="s">
        <v>620</v>
      </c>
      <c r="G83" s="223">
        <v>10</v>
      </c>
      <c r="H83" s="223">
        <v>1</v>
      </c>
      <c r="I83" s="223">
        <v>59</v>
      </c>
      <c r="J83" s="306">
        <v>4159</v>
      </c>
      <c r="K83" s="282"/>
      <c r="L83" s="306">
        <v>4159</v>
      </c>
      <c r="M83" s="307"/>
      <c r="N83" s="282"/>
      <c r="O83" s="282"/>
      <c r="P83" s="282"/>
      <c r="Q83" s="233"/>
      <c r="R83" s="228"/>
      <c r="S83" s="240"/>
      <c r="T83" s="282"/>
      <c r="U83" s="233"/>
      <c r="V83" s="233"/>
      <c r="W83" s="228"/>
      <c r="X83" s="228"/>
      <c r="Y83" s="228"/>
      <c r="Z83" s="228"/>
      <c r="AA83" s="221">
        <v>37</v>
      </c>
      <c r="AB83" s="282" t="s">
        <v>70</v>
      </c>
      <c r="AC83" s="282" t="s">
        <v>882</v>
      </c>
      <c r="AD83" s="282" t="s">
        <v>883</v>
      </c>
    </row>
    <row r="84" spans="1:30" s="51" customFormat="1" ht="22.2" customHeight="1">
      <c r="A84" s="221"/>
      <c r="B84" s="223" t="s">
        <v>433</v>
      </c>
      <c r="C84" s="223">
        <v>2556</v>
      </c>
      <c r="D84" s="224">
        <v>103</v>
      </c>
      <c r="E84" s="223">
        <v>56</v>
      </c>
      <c r="F84" s="238"/>
      <c r="G84" s="223">
        <v>17</v>
      </c>
      <c r="H84" s="223">
        <v>1</v>
      </c>
      <c r="I84" s="223">
        <v>69</v>
      </c>
      <c r="J84" s="306">
        <v>6969</v>
      </c>
      <c r="K84" s="282"/>
      <c r="L84" s="306">
        <v>6969</v>
      </c>
      <c r="M84" s="307"/>
      <c r="N84" s="282"/>
      <c r="O84" s="282"/>
      <c r="P84" s="282"/>
      <c r="Q84" s="233"/>
      <c r="R84" s="228"/>
      <c r="S84" s="240"/>
      <c r="T84" s="282"/>
      <c r="U84" s="233"/>
      <c r="V84" s="233"/>
      <c r="W84" s="228"/>
      <c r="X84" s="228"/>
      <c r="Y84" s="228"/>
      <c r="Z84" s="228"/>
      <c r="AA84" s="221"/>
      <c r="AB84" s="282"/>
      <c r="AC84" s="282"/>
      <c r="AD84" s="282"/>
    </row>
    <row r="85" spans="1:30" s="51" customFormat="1" ht="22.2" customHeight="1">
      <c r="A85" s="221"/>
      <c r="B85" s="223" t="s">
        <v>433</v>
      </c>
      <c r="C85" s="223">
        <v>2557</v>
      </c>
      <c r="D85" s="224">
        <v>120</v>
      </c>
      <c r="E85" s="223">
        <v>57</v>
      </c>
      <c r="F85" s="223"/>
      <c r="G85" s="223">
        <v>10</v>
      </c>
      <c r="H85" s="223">
        <v>0</v>
      </c>
      <c r="I85" s="223">
        <v>0</v>
      </c>
      <c r="J85" s="306">
        <v>4000</v>
      </c>
      <c r="K85" s="282"/>
      <c r="L85" s="306">
        <v>4000</v>
      </c>
      <c r="M85" s="307"/>
      <c r="N85" s="282"/>
      <c r="O85" s="282"/>
      <c r="P85" s="282"/>
      <c r="Q85" s="233"/>
      <c r="R85" s="228"/>
      <c r="S85" s="240"/>
      <c r="T85" s="282"/>
      <c r="U85" s="233"/>
      <c r="V85" s="233"/>
      <c r="W85" s="228"/>
      <c r="X85" s="228"/>
      <c r="Y85" s="228"/>
      <c r="Z85" s="228"/>
      <c r="AA85" s="221"/>
      <c r="AB85" s="282"/>
      <c r="AC85" s="282"/>
      <c r="AD85" s="282"/>
    </row>
    <row r="86" spans="1:30" s="51" customFormat="1" ht="23.4" customHeight="1">
      <c r="A86" s="221">
        <v>38</v>
      </c>
      <c r="B86" s="223" t="s">
        <v>433</v>
      </c>
      <c r="C86" s="223">
        <v>4298</v>
      </c>
      <c r="D86" s="224">
        <v>73</v>
      </c>
      <c r="E86" s="223">
        <v>98</v>
      </c>
      <c r="F86" s="223" t="s">
        <v>620</v>
      </c>
      <c r="G86" s="223">
        <v>15</v>
      </c>
      <c r="H86" s="223">
        <v>0</v>
      </c>
      <c r="I86" s="223">
        <v>0</v>
      </c>
      <c r="J86" s="306">
        <v>6000</v>
      </c>
      <c r="K86" s="282"/>
      <c r="L86" s="306">
        <v>6000</v>
      </c>
      <c r="M86" s="307"/>
      <c r="N86" s="282"/>
      <c r="O86" s="282"/>
      <c r="P86" s="282"/>
      <c r="Q86" s="233"/>
      <c r="R86" s="228"/>
      <c r="S86" s="240"/>
      <c r="T86" s="282"/>
      <c r="U86" s="233"/>
      <c r="V86" s="233"/>
      <c r="W86" s="228"/>
      <c r="X86" s="228"/>
      <c r="Y86" s="228"/>
      <c r="Z86" s="228"/>
      <c r="AA86" s="221">
        <v>38</v>
      </c>
      <c r="AB86" s="282" t="s">
        <v>70</v>
      </c>
      <c r="AC86" s="282" t="s">
        <v>884</v>
      </c>
      <c r="AD86" s="282" t="s">
        <v>885</v>
      </c>
    </row>
    <row r="87" spans="1:30" s="51" customFormat="1" ht="23.4" customHeight="1">
      <c r="A87" s="221"/>
      <c r="B87" s="223" t="s">
        <v>433</v>
      </c>
      <c r="C87" s="223">
        <v>4293</v>
      </c>
      <c r="D87" s="224">
        <v>112</v>
      </c>
      <c r="E87" s="223">
        <v>93</v>
      </c>
      <c r="F87" s="238"/>
      <c r="G87" s="223">
        <v>7</v>
      </c>
      <c r="H87" s="223">
        <v>0</v>
      </c>
      <c r="I87" s="223">
        <v>24</v>
      </c>
      <c r="J87" s="306">
        <v>2824</v>
      </c>
      <c r="K87" s="282"/>
      <c r="L87" s="306">
        <v>2824</v>
      </c>
      <c r="M87" s="307"/>
      <c r="N87" s="282"/>
      <c r="O87" s="282"/>
      <c r="P87" s="282"/>
      <c r="Q87" s="233"/>
      <c r="R87" s="228"/>
      <c r="S87" s="240"/>
      <c r="T87" s="282"/>
      <c r="U87" s="233"/>
      <c r="V87" s="233"/>
      <c r="W87" s="228"/>
      <c r="X87" s="228"/>
      <c r="Y87" s="228"/>
      <c r="Z87" s="228"/>
      <c r="AA87" s="221"/>
      <c r="AB87" s="282"/>
      <c r="AC87" s="282"/>
      <c r="AD87" s="282"/>
    </row>
    <row r="88" spans="1:30" s="51" customFormat="1" ht="23.4" customHeight="1">
      <c r="A88" s="221">
        <v>39</v>
      </c>
      <c r="B88" s="223" t="s">
        <v>888</v>
      </c>
      <c r="C88" s="223">
        <v>76957</v>
      </c>
      <c r="D88" s="224">
        <v>17</v>
      </c>
      <c r="E88" s="223">
        <v>57</v>
      </c>
      <c r="F88" s="238"/>
      <c r="G88" s="223">
        <v>18</v>
      </c>
      <c r="H88" s="223">
        <v>3</v>
      </c>
      <c r="I88" s="279" t="s">
        <v>734</v>
      </c>
      <c r="J88" s="306">
        <v>7500</v>
      </c>
      <c r="K88" s="282"/>
      <c r="L88" s="306">
        <v>7500</v>
      </c>
      <c r="M88" s="307"/>
      <c r="N88" s="282"/>
      <c r="O88" s="282"/>
      <c r="P88" s="282"/>
      <c r="Q88" s="233"/>
      <c r="R88" s="228"/>
      <c r="S88" s="240"/>
      <c r="T88" s="282"/>
      <c r="U88" s="233"/>
      <c r="V88" s="233"/>
      <c r="W88" s="228"/>
      <c r="X88" s="228"/>
      <c r="Y88" s="228"/>
      <c r="Z88" s="228"/>
      <c r="AA88" s="221">
        <v>39</v>
      </c>
      <c r="AB88" s="282" t="s">
        <v>70</v>
      </c>
      <c r="AC88" s="282" t="s">
        <v>886</v>
      </c>
      <c r="AD88" s="282" t="s">
        <v>887</v>
      </c>
    </row>
    <row r="89" spans="1:30" s="51" customFormat="1" ht="23.4" customHeight="1">
      <c r="A89" s="221">
        <v>40</v>
      </c>
      <c r="B89" s="223" t="s">
        <v>433</v>
      </c>
      <c r="C89" s="223">
        <v>4061</v>
      </c>
      <c r="D89" s="224">
        <v>81</v>
      </c>
      <c r="E89" s="223">
        <v>61</v>
      </c>
      <c r="F89" s="223" t="s">
        <v>620</v>
      </c>
      <c r="G89" s="223">
        <v>14</v>
      </c>
      <c r="H89" s="223">
        <v>3</v>
      </c>
      <c r="I89" s="223">
        <v>27</v>
      </c>
      <c r="J89" s="306">
        <v>5927</v>
      </c>
      <c r="K89" s="282"/>
      <c r="L89" s="306">
        <v>5927</v>
      </c>
      <c r="M89" s="307"/>
      <c r="N89" s="282"/>
      <c r="O89" s="282"/>
      <c r="P89" s="282"/>
      <c r="Q89" s="233"/>
      <c r="R89" s="228"/>
      <c r="S89" s="240"/>
      <c r="T89" s="282"/>
      <c r="U89" s="233"/>
      <c r="V89" s="233"/>
      <c r="W89" s="228"/>
      <c r="X89" s="228"/>
      <c r="Y89" s="228"/>
      <c r="Z89" s="228"/>
      <c r="AA89" s="221">
        <v>40</v>
      </c>
      <c r="AB89" s="282" t="s">
        <v>63</v>
      </c>
      <c r="AC89" s="282" t="s">
        <v>889</v>
      </c>
      <c r="AD89" s="282" t="s">
        <v>890</v>
      </c>
    </row>
    <row r="90" spans="1:30" s="51" customFormat="1" ht="23.4" customHeight="1">
      <c r="A90" s="221"/>
      <c r="B90" s="223" t="s">
        <v>433</v>
      </c>
      <c r="C90" s="223">
        <v>5083</v>
      </c>
      <c r="D90" s="224">
        <v>81</v>
      </c>
      <c r="E90" s="223">
        <v>83</v>
      </c>
      <c r="F90" s="238"/>
      <c r="G90" s="223">
        <v>14</v>
      </c>
      <c r="H90" s="223">
        <v>0</v>
      </c>
      <c r="I90" s="223">
        <v>0</v>
      </c>
      <c r="J90" s="306">
        <v>5600</v>
      </c>
      <c r="K90" s="282"/>
      <c r="L90" s="306">
        <v>5600</v>
      </c>
      <c r="M90" s="307"/>
      <c r="N90" s="282"/>
      <c r="O90" s="282"/>
      <c r="P90" s="282"/>
      <c r="Q90" s="233"/>
      <c r="R90" s="228"/>
      <c r="S90" s="240"/>
      <c r="T90" s="282"/>
      <c r="U90" s="233"/>
      <c r="V90" s="233"/>
      <c r="W90" s="228"/>
      <c r="X90" s="228"/>
      <c r="Y90" s="228"/>
      <c r="Z90" s="228"/>
      <c r="AA90" s="221"/>
      <c r="AB90" s="282"/>
      <c r="AC90" s="282"/>
      <c r="AD90" s="282"/>
    </row>
    <row r="91" spans="1:30" s="51" customFormat="1" ht="23.4" customHeight="1">
      <c r="A91" s="221">
        <v>41</v>
      </c>
      <c r="B91" s="223" t="s">
        <v>433</v>
      </c>
      <c r="C91" s="223">
        <v>3379</v>
      </c>
      <c r="D91" s="224">
        <v>12</v>
      </c>
      <c r="E91" s="223">
        <v>79</v>
      </c>
      <c r="F91" s="223" t="s">
        <v>620</v>
      </c>
      <c r="G91" s="223">
        <v>23</v>
      </c>
      <c r="H91" s="223">
        <v>1</v>
      </c>
      <c r="I91" s="223">
        <v>43</v>
      </c>
      <c r="J91" s="306">
        <v>9343</v>
      </c>
      <c r="K91" s="282"/>
      <c r="L91" s="306">
        <v>9343</v>
      </c>
      <c r="M91" s="307"/>
      <c r="N91" s="282"/>
      <c r="O91" s="282"/>
      <c r="P91" s="282"/>
      <c r="Q91" s="233"/>
      <c r="R91" s="228"/>
      <c r="S91" s="240"/>
      <c r="T91" s="282"/>
      <c r="U91" s="233"/>
      <c r="V91" s="233"/>
      <c r="W91" s="228"/>
      <c r="X91" s="228"/>
      <c r="Y91" s="228"/>
      <c r="Z91" s="228"/>
      <c r="AA91" s="221">
        <v>41</v>
      </c>
      <c r="AB91" s="282" t="s">
        <v>63</v>
      </c>
      <c r="AC91" s="282" t="s">
        <v>891</v>
      </c>
      <c r="AD91" s="282" t="s">
        <v>892</v>
      </c>
    </row>
    <row r="92" spans="1:30" s="51" customFormat="1" ht="23.4" customHeight="1">
      <c r="A92" s="221"/>
      <c r="B92" s="223"/>
      <c r="C92" s="223"/>
      <c r="D92" s="224"/>
      <c r="E92" s="223"/>
      <c r="F92" s="238"/>
      <c r="G92" s="223"/>
      <c r="H92" s="223"/>
      <c r="I92" s="223"/>
      <c r="J92" s="306"/>
      <c r="K92" s="282"/>
      <c r="L92" s="306"/>
      <c r="M92" s="307"/>
      <c r="N92" s="282"/>
      <c r="O92" s="282"/>
      <c r="P92" s="282"/>
      <c r="Q92" s="233"/>
      <c r="R92" s="228"/>
      <c r="S92" s="240"/>
      <c r="T92" s="282"/>
      <c r="U92" s="233"/>
      <c r="V92" s="233"/>
      <c r="W92" s="228"/>
      <c r="X92" s="228"/>
      <c r="Y92" s="228"/>
      <c r="Z92" s="228"/>
      <c r="AA92" s="221"/>
      <c r="AB92" s="282"/>
      <c r="AC92" s="282"/>
      <c r="AD92" s="282" t="s">
        <v>893</v>
      </c>
    </row>
    <row r="93" spans="1:30" s="51" customFormat="1" ht="23.4" customHeight="1">
      <c r="A93" s="221">
        <v>42</v>
      </c>
      <c r="B93" s="223" t="s">
        <v>433</v>
      </c>
      <c r="C93" s="223">
        <v>8166</v>
      </c>
      <c r="D93" s="224">
        <v>113</v>
      </c>
      <c r="E93" s="223">
        <v>66</v>
      </c>
      <c r="F93" s="223" t="s">
        <v>620</v>
      </c>
      <c r="G93" s="223">
        <v>3</v>
      </c>
      <c r="H93" s="223">
        <v>1</v>
      </c>
      <c r="I93" s="223">
        <v>0</v>
      </c>
      <c r="J93" s="306">
        <v>1300</v>
      </c>
      <c r="K93" s="282"/>
      <c r="L93" s="306">
        <v>1300</v>
      </c>
      <c r="M93" s="307"/>
      <c r="N93" s="282"/>
      <c r="O93" s="282"/>
      <c r="P93" s="282"/>
      <c r="Q93" s="233"/>
      <c r="R93" s="228"/>
      <c r="S93" s="240"/>
      <c r="T93" s="282"/>
      <c r="U93" s="233"/>
      <c r="V93" s="233"/>
      <c r="W93" s="228"/>
      <c r="X93" s="228"/>
      <c r="Y93" s="228"/>
      <c r="Z93" s="228"/>
      <c r="AA93" s="221">
        <v>42</v>
      </c>
      <c r="AB93" s="282" t="s">
        <v>63</v>
      </c>
      <c r="AC93" s="282" t="s">
        <v>894</v>
      </c>
      <c r="AD93" s="282" t="s">
        <v>895</v>
      </c>
    </row>
    <row r="94" spans="1:30" s="51" customFormat="1" ht="23.4" customHeight="1">
      <c r="A94" s="221"/>
      <c r="B94" s="223" t="s">
        <v>459</v>
      </c>
      <c r="C94" s="223" t="s">
        <v>84</v>
      </c>
      <c r="D94" s="224">
        <v>34</v>
      </c>
      <c r="E94" s="223">
        <v>95</v>
      </c>
      <c r="F94" s="238"/>
      <c r="G94" s="223">
        <v>38</v>
      </c>
      <c r="H94" s="223">
        <v>0</v>
      </c>
      <c r="I94" s="223">
        <v>45</v>
      </c>
      <c r="J94" s="306">
        <v>15245</v>
      </c>
      <c r="K94" s="282"/>
      <c r="L94" s="306">
        <v>15245</v>
      </c>
      <c r="M94" s="307"/>
      <c r="N94" s="282"/>
      <c r="O94" s="282"/>
      <c r="P94" s="282"/>
      <c r="Q94" s="233"/>
      <c r="R94" s="228"/>
      <c r="S94" s="240"/>
      <c r="T94" s="282"/>
      <c r="U94" s="233"/>
      <c r="V94" s="233"/>
      <c r="W94" s="228"/>
      <c r="X94" s="228"/>
      <c r="Y94" s="228"/>
      <c r="Z94" s="228"/>
      <c r="AA94" s="221"/>
      <c r="AB94" s="282"/>
      <c r="AC94" s="282"/>
      <c r="AD94" s="282"/>
    </row>
    <row r="95" spans="1:30" s="51" customFormat="1" ht="23.4" customHeight="1">
      <c r="A95" s="221">
        <v>43</v>
      </c>
      <c r="B95" s="223" t="s">
        <v>459</v>
      </c>
      <c r="C95" s="223">
        <v>598</v>
      </c>
      <c r="D95" s="224">
        <v>104</v>
      </c>
      <c r="E95" s="223">
        <v>48</v>
      </c>
      <c r="F95" s="223" t="s">
        <v>620</v>
      </c>
      <c r="G95" s="223">
        <v>31</v>
      </c>
      <c r="H95" s="223">
        <v>0</v>
      </c>
      <c r="I95" s="223">
        <v>50</v>
      </c>
      <c r="J95" s="306">
        <v>12450</v>
      </c>
      <c r="K95" s="282"/>
      <c r="L95" s="306">
        <v>12450</v>
      </c>
      <c r="M95" s="307"/>
      <c r="N95" s="282"/>
      <c r="O95" s="282"/>
      <c r="P95" s="282"/>
      <c r="Q95" s="233"/>
      <c r="R95" s="228"/>
      <c r="S95" s="240"/>
      <c r="T95" s="282"/>
      <c r="U95" s="233"/>
      <c r="V95" s="233"/>
      <c r="W95" s="228"/>
      <c r="X95" s="228"/>
      <c r="Y95" s="228"/>
      <c r="Z95" s="228"/>
      <c r="AA95" s="221">
        <v>43</v>
      </c>
      <c r="AB95" s="282" t="s">
        <v>70</v>
      </c>
      <c r="AC95" s="282" t="s">
        <v>896</v>
      </c>
      <c r="AD95" s="282" t="s">
        <v>897</v>
      </c>
    </row>
    <row r="96" spans="1:30" s="51" customFormat="1" ht="23.4" customHeight="1">
      <c r="A96" s="221">
        <v>44</v>
      </c>
      <c r="B96" s="223" t="s">
        <v>433</v>
      </c>
      <c r="C96" s="223">
        <v>7738</v>
      </c>
      <c r="D96" s="224">
        <v>51</v>
      </c>
      <c r="E96" s="223">
        <v>38</v>
      </c>
      <c r="F96" s="223" t="s">
        <v>620</v>
      </c>
      <c r="G96" s="223">
        <v>13</v>
      </c>
      <c r="H96" s="223">
        <v>0</v>
      </c>
      <c r="I96" s="223">
        <v>16</v>
      </c>
      <c r="J96" s="306">
        <v>5216</v>
      </c>
      <c r="K96" s="282"/>
      <c r="L96" s="306">
        <v>5216</v>
      </c>
      <c r="M96" s="307"/>
      <c r="N96" s="282"/>
      <c r="O96" s="282"/>
      <c r="P96" s="282"/>
      <c r="Q96" s="233"/>
      <c r="R96" s="228"/>
      <c r="S96" s="240"/>
      <c r="T96" s="282"/>
      <c r="U96" s="233"/>
      <c r="V96" s="233"/>
      <c r="W96" s="228"/>
      <c r="X96" s="228"/>
      <c r="Y96" s="228"/>
      <c r="Z96" s="228"/>
      <c r="AA96" s="221">
        <v>44</v>
      </c>
      <c r="AB96" s="282" t="s">
        <v>70</v>
      </c>
      <c r="AC96" s="282" t="s">
        <v>898</v>
      </c>
      <c r="AD96" s="282" t="s">
        <v>899</v>
      </c>
    </row>
    <row r="97" spans="1:30" s="51" customFormat="1" ht="23.4" customHeight="1">
      <c r="A97" s="221"/>
      <c r="B97" s="223" t="s">
        <v>433</v>
      </c>
      <c r="C97" s="223">
        <v>7739</v>
      </c>
      <c r="D97" s="224">
        <v>161</v>
      </c>
      <c r="E97" s="223">
        <v>39</v>
      </c>
      <c r="F97" s="238"/>
      <c r="G97" s="223">
        <v>9</v>
      </c>
      <c r="H97" s="223">
        <v>2</v>
      </c>
      <c r="I97" s="223">
        <v>49</v>
      </c>
      <c r="J97" s="306">
        <v>3849</v>
      </c>
      <c r="K97" s="282"/>
      <c r="L97" s="306">
        <v>3849</v>
      </c>
      <c r="M97" s="307"/>
      <c r="N97" s="282"/>
      <c r="O97" s="282"/>
      <c r="P97" s="282"/>
      <c r="Q97" s="233"/>
      <c r="R97" s="228"/>
      <c r="S97" s="240"/>
      <c r="T97" s="282"/>
      <c r="U97" s="233"/>
      <c r="V97" s="233"/>
      <c r="W97" s="228"/>
      <c r="X97" s="228"/>
      <c r="Y97" s="228"/>
      <c r="Z97" s="228"/>
      <c r="AA97" s="221"/>
      <c r="AB97" s="282"/>
      <c r="AC97" s="282"/>
      <c r="AD97" s="282"/>
    </row>
    <row r="98" spans="1:30" s="51" customFormat="1" ht="25.8" customHeight="1">
      <c r="A98" s="221">
        <v>45</v>
      </c>
      <c r="B98" s="223" t="s">
        <v>433</v>
      </c>
      <c r="C98" s="223">
        <v>7768</v>
      </c>
      <c r="D98" s="224">
        <v>143</v>
      </c>
      <c r="E98" s="223">
        <v>68</v>
      </c>
      <c r="F98" s="223" t="s">
        <v>620</v>
      </c>
      <c r="G98" s="223">
        <v>3</v>
      </c>
      <c r="H98" s="223">
        <v>3</v>
      </c>
      <c r="I98" s="223">
        <v>70</v>
      </c>
      <c r="J98" s="306">
        <v>1570</v>
      </c>
      <c r="K98" s="282"/>
      <c r="L98" s="306">
        <v>1570</v>
      </c>
      <c r="M98" s="307"/>
      <c r="N98" s="282"/>
      <c r="O98" s="282"/>
      <c r="P98" s="282"/>
      <c r="Q98" s="233"/>
      <c r="R98" s="228"/>
      <c r="S98" s="240"/>
      <c r="T98" s="282"/>
      <c r="U98" s="233"/>
      <c r="V98" s="233"/>
      <c r="W98" s="228"/>
      <c r="X98" s="228"/>
      <c r="Y98" s="228"/>
      <c r="Z98" s="228"/>
      <c r="AA98" s="221">
        <v>45</v>
      </c>
      <c r="AB98" s="282" t="s">
        <v>70</v>
      </c>
      <c r="AC98" s="282" t="s">
        <v>900</v>
      </c>
      <c r="AD98" s="282" t="s">
        <v>901</v>
      </c>
    </row>
    <row r="99" spans="1:30" s="51" customFormat="1" ht="25.8" customHeight="1">
      <c r="A99" s="221">
        <v>46</v>
      </c>
      <c r="B99" s="223" t="s">
        <v>433</v>
      </c>
      <c r="C99" s="223">
        <v>4025</v>
      </c>
      <c r="D99" s="224">
        <v>114</v>
      </c>
      <c r="E99" s="223">
        <v>25</v>
      </c>
      <c r="F99" s="223" t="s">
        <v>620</v>
      </c>
      <c r="G99" s="223">
        <v>30</v>
      </c>
      <c r="H99" s="223">
        <v>2</v>
      </c>
      <c r="I99" s="223">
        <v>99</v>
      </c>
      <c r="J99" s="306">
        <v>12299</v>
      </c>
      <c r="K99" s="282"/>
      <c r="L99" s="306">
        <v>12299</v>
      </c>
      <c r="M99" s="307"/>
      <c r="N99" s="282"/>
      <c r="O99" s="282"/>
      <c r="P99" s="282"/>
      <c r="Q99" s="233"/>
      <c r="R99" s="228"/>
      <c r="S99" s="240"/>
      <c r="T99" s="282"/>
      <c r="U99" s="233"/>
      <c r="V99" s="233"/>
      <c r="W99" s="228"/>
      <c r="X99" s="228"/>
      <c r="Y99" s="228"/>
      <c r="Z99" s="228"/>
      <c r="AA99" s="221">
        <v>46</v>
      </c>
      <c r="AB99" s="282" t="s">
        <v>63</v>
      </c>
      <c r="AC99" s="282" t="s">
        <v>902</v>
      </c>
      <c r="AD99" s="282" t="s">
        <v>903</v>
      </c>
    </row>
    <row r="100" spans="1:30" s="51" customFormat="1" ht="25.8" customHeight="1">
      <c r="A100" s="221">
        <v>47</v>
      </c>
      <c r="B100" s="223" t="s">
        <v>459</v>
      </c>
      <c r="C100" s="223">
        <v>438</v>
      </c>
      <c r="D100" s="224">
        <v>20</v>
      </c>
      <c r="E100" s="223">
        <v>38</v>
      </c>
      <c r="F100" s="223" t="s">
        <v>620</v>
      </c>
      <c r="G100" s="223">
        <v>8</v>
      </c>
      <c r="H100" s="223">
        <v>3</v>
      </c>
      <c r="I100" s="223">
        <v>18</v>
      </c>
      <c r="J100" s="306">
        <v>3518</v>
      </c>
      <c r="K100" s="282"/>
      <c r="L100" s="306">
        <v>3518</v>
      </c>
      <c r="M100" s="307"/>
      <c r="N100" s="282"/>
      <c r="O100" s="282"/>
      <c r="P100" s="282"/>
      <c r="Q100" s="233"/>
      <c r="R100" s="228"/>
      <c r="S100" s="240"/>
      <c r="T100" s="282"/>
      <c r="U100" s="233"/>
      <c r="V100" s="233"/>
      <c r="W100" s="228"/>
      <c r="X100" s="228"/>
      <c r="Y100" s="228"/>
      <c r="Z100" s="228"/>
      <c r="AA100" s="221">
        <v>47</v>
      </c>
      <c r="AB100" s="282" t="s">
        <v>63</v>
      </c>
      <c r="AC100" s="282" t="s">
        <v>904</v>
      </c>
      <c r="AD100" s="282" t="s">
        <v>901</v>
      </c>
    </row>
    <row r="101" spans="1:30" s="51" customFormat="1" ht="25.8" customHeight="1">
      <c r="A101" s="221"/>
      <c r="B101" s="223" t="s">
        <v>433</v>
      </c>
      <c r="C101" s="223">
        <v>2835</v>
      </c>
      <c r="D101" s="224">
        <v>27</v>
      </c>
      <c r="E101" s="223">
        <v>35</v>
      </c>
      <c r="F101" s="238"/>
      <c r="G101" s="223">
        <v>9</v>
      </c>
      <c r="H101" s="223">
        <v>1</v>
      </c>
      <c r="I101" s="223">
        <v>98</v>
      </c>
      <c r="J101" s="306">
        <v>3798</v>
      </c>
      <c r="K101" s="282"/>
      <c r="L101" s="306">
        <v>3798</v>
      </c>
      <c r="M101" s="307"/>
      <c r="N101" s="282"/>
      <c r="O101" s="282"/>
      <c r="P101" s="282"/>
      <c r="Q101" s="233"/>
      <c r="R101" s="228"/>
      <c r="S101" s="240"/>
      <c r="T101" s="282"/>
      <c r="U101" s="233"/>
      <c r="V101" s="233"/>
      <c r="W101" s="228"/>
      <c r="X101" s="228"/>
      <c r="Y101" s="228"/>
      <c r="Z101" s="228"/>
      <c r="AA101" s="221"/>
      <c r="AB101" s="282"/>
      <c r="AC101" s="282"/>
      <c r="AD101" s="282"/>
    </row>
    <row r="102" spans="1:30" s="51" customFormat="1" ht="25.8" customHeight="1">
      <c r="A102" s="221">
        <v>48</v>
      </c>
      <c r="B102" s="223" t="s">
        <v>459</v>
      </c>
      <c r="C102" s="223">
        <v>631</v>
      </c>
      <c r="D102" s="224">
        <v>16</v>
      </c>
      <c r="E102" s="223">
        <v>31</v>
      </c>
      <c r="F102" s="223" t="s">
        <v>620</v>
      </c>
      <c r="G102" s="223">
        <v>16</v>
      </c>
      <c r="H102" s="223">
        <v>3</v>
      </c>
      <c r="I102" s="223">
        <v>49</v>
      </c>
      <c r="J102" s="306">
        <v>6749</v>
      </c>
      <c r="K102" s="282"/>
      <c r="L102" s="306">
        <v>6749</v>
      </c>
      <c r="M102" s="307"/>
      <c r="N102" s="282"/>
      <c r="O102" s="282"/>
      <c r="P102" s="282"/>
      <c r="Q102" s="233"/>
      <c r="R102" s="228"/>
      <c r="S102" s="240"/>
      <c r="T102" s="282"/>
      <c r="U102" s="233"/>
      <c r="V102" s="233"/>
      <c r="W102" s="228"/>
      <c r="X102" s="228"/>
      <c r="Y102" s="228"/>
      <c r="Z102" s="228"/>
      <c r="AA102" s="221">
        <v>48</v>
      </c>
      <c r="AB102" s="282" t="s">
        <v>70</v>
      </c>
      <c r="AC102" s="282" t="s">
        <v>905</v>
      </c>
      <c r="AD102" s="282" t="s">
        <v>901</v>
      </c>
    </row>
    <row r="103" spans="1:30" s="51" customFormat="1" ht="24.6" customHeight="1">
      <c r="A103" s="221"/>
      <c r="B103" s="223" t="s">
        <v>433</v>
      </c>
      <c r="C103" s="223">
        <v>5482</v>
      </c>
      <c r="D103" s="224">
        <v>205</v>
      </c>
      <c r="E103" s="223">
        <v>82</v>
      </c>
      <c r="F103" s="238"/>
      <c r="G103" s="223">
        <v>15</v>
      </c>
      <c r="H103" s="223">
        <v>2</v>
      </c>
      <c r="I103" s="223">
        <v>75</v>
      </c>
      <c r="J103" s="306">
        <v>6275</v>
      </c>
      <c r="K103" s="282"/>
      <c r="L103" s="306">
        <v>6275</v>
      </c>
      <c r="M103" s="307"/>
      <c r="N103" s="282"/>
      <c r="O103" s="282"/>
      <c r="P103" s="282"/>
      <c r="Q103" s="233"/>
      <c r="R103" s="228"/>
      <c r="S103" s="240"/>
      <c r="T103" s="282"/>
      <c r="U103" s="233"/>
      <c r="V103" s="233"/>
      <c r="W103" s="228"/>
      <c r="X103" s="228"/>
      <c r="Y103" s="228"/>
      <c r="Z103" s="228"/>
      <c r="AA103" s="221"/>
      <c r="AB103" s="282"/>
      <c r="AC103" s="282"/>
      <c r="AD103" s="282"/>
    </row>
    <row r="104" spans="1:30" s="51" customFormat="1" ht="24.6" customHeight="1">
      <c r="A104" s="221"/>
      <c r="B104" s="223" t="s">
        <v>433</v>
      </c>
      <c r="C104" s="223">
        <v>6643</v>
      </c>
      <c r="D104" s="224">
        <v>204</v>
      </c>
      <c r="E104" s="223">
        <v>43</v>
      </c>
      <c r="F104" s="223"/>
      <c r="G104" s="223">
        <v>5</v>
      </c>
      <c r="H104" s="223">
        <v>0</v>
      </c>
      <c r="I104" s="223">
        <v>32</v>
      </c>
      <c r="J104" s="306">
        <v>2032</v>
      </c>
      <c r="K104" s="282"/>
      <c r="L104" s="306">
        <v>2032</v>
      </c>
      <c r="M104" s="307"/>
      <c r="N104" s="282"/>
      <c r="O104" s="282"/>
      <c r="P104" s="282"/>
      <c r="Q104" s="233"/>
      <c r="R104" s="228"/>
      <c r="S104" s="240"/>
      <c r="T104" s="282"/>
      <c r="U104" s="233"/>
      <c r="V104" s="233"/>
      <c r="W104" s="228"/>
      <c r="X104" s="228"/>
      <c r="Y104" s="228"/>
      <c r="Z104" s="228"/>
      <c r="AA104" s="221"/>
      <c r="AB104" s="282"/>
      <c r="AC104" s="282"/>
      <c r="AD104" s="282"/>
    </row>
    <row r="105" spans="1:30" s="51" customFormat="1" ht="24.6" customHeight="1">
      <c r="A105" s="221">
        <v>49</v>
      </c>
      <c r="B105" s="223" t="s">
        <v>433</v>
      </c>
      <c r="C105" s="223">
        <v>3061</v>
      </c>
      <c r="D105" s="224">
        <v>124</v>
      </c>
      <c r="E105" s="223">
        <v>61</v>
      </c>
      <c r="F105" s="223" t="s">
        <v>620</v>
      </c>
      <c r="G105" s="223">
        <v>22</v>
      </c>
      <c r="H105" s="223">
        <v>1</v>
      </c>
      <c r="I105" s="223">
        <v>0</v>
      </c>
      <c r="J105" s="306">
        <v>8900</v>
      </c>
      <c r="K105" s="282"/>
      <c r="L105" s="306">
        <v>8900</v>
      </c>
      <c r="M105" s="307"/>
      <c r="N105" s="282"/>
      <c r="O105" s="282"/>
      <c r="P105" s="282"/>
      <c r="Q105" s="233"/>
      <c r="R105" s="228"/>
      <c r="S105" s="240"/>
      <c r="T105" s="282"/>
      <c r="U105" s="233"/>
      <c r="V105" s="233"/>
      <c r="W105" s="228"/>
      <c r="X105" s="228"/>
      <c r="Y105" s="228"/>
      <c r="Z105" s="228"/>
      <c r="AA105" s="221">
        <v>49</v>
      </c>
      <c r="AB105" s="282" t="s">
        <v>63</v>
      </c>
      <c r="AC105" s="282" t="s">
        <v>906</v>
      </c>
      <c r="AD105" s="282" t="s">
        <v>907</v>
      </c>
    </row>
    <row r="106" spans="1:30" s="51" customFormat="1" ht="24.6" customHeight="1">
      <c r="A106" s="221">
        <v>50</v>
      </c>
      <c r="B106" s="223" t="s">
        <v>433</v>
      </c>
      <c r="C106" s="223">
        <v>2838</v>
      </c>
      <c r="D106" s="224">
        <v>81</v>
      </c>
      <c r="E106" s="223">
        <v>38</v>
      </c>
      <c r="F106" s="223" t="s">
        <v>620</v>
      </c>
      <c r="G106" s="223">
        <v>24</v>
      </c>
      <c r="H106" s="223">
        <v>0</v>
      </c>
      <c r="I106" s="223">
        <v>0</v>
      </c>
      <c r="J106" s="306">
        <v>9600</v>
      </c>
      <c r="K106" s="282"/>
      <c r="L106" s="306">
        <v>9600</v>
      </c>
      <c r="M106" s="307"/>
      <c r="N106" s="282"/>
      <c r="O106" s="282"/>
      <c r="P106" s="282"/>
      <c r="Q106" s="233"/>
      <c r="R106" s="228"/>
      <c r="S106" s="240"/>
      <c r="T106" s="282"/>
      <c r="U106" s="233"/>
      <c r="V106" s="233"/>
      <c r="W106" s="228"/>
      <c r="X106" s="228"/>
      <c r="Y106" s="228"/>
      <c r="Z106" s="228"/>
      <c r="AA106" s="221">
        <v>50</v>
      </c>
      <c r="AB106" s="282" t="s">
        <v>63</v>
      </c>
      <c r="AC106" s="282" t="s">
        <v>908</v>
      </c>
      <c r="AD106" s="282" t="s">
        <v>909</v>
      </c>
    </row>
    <row r="107" spans="1:30" s="51" customFormat="1" ht="24.6" customHeight="1">
      <c r="A107" s="221"/>
      <c r="B107" s="223"/>
      <c r="C107" s="223"/>
      <c r="D107" s="224"/>
      <c r="E107" s="223"/>
      <c r="F107" s="238"/>
      <c r="G107" s="223"/>
      <c r="H107" s="223"/>
      <c r="I107" s="223"/>
      <c r="J107" s="306"/>
      <c r="K107" s="282"/>
      <c r="L107" s="306"/>
      <c r="M107" s="307"/>
      <c r="N107" s="282"/>
      <c r="O107" s="282"/>
      <c r="P107" s="282"/>
      <c r="Q107" s="233"/>
      <c r="R107" s="228"/>
      <c r="S107" s="240"/>
      <c r="T107" s="282"/>
      <c r="U107" s="233"/>
      <c r="V107" s="233"/>
      <c r="W107" s="228"/>
      <c r="X107" s="228"/>
      <c r="Y107" s="228"/>
      <c r="Z107" s="228"/>
      <c r="AA107" s="221"/>
      <c r="AB107" s="282" t="s">
        <v>70</v>
      </c>
      <c r="AC107" s="282" t="s">
        <v>910</v>
      </c>
      <c r="AD107" s="282"/>
    </row>
    <row r="108" spans="1:30" s="51" customFormat="1" ht="24.6" customHeight="1">
      <c r="A108" s="221">
        <v>51</v>
      </c>
      <c r="B108" s="223" t="s">
        <v>433</v>
      </c>
      <c r="C108" s="223">
        <v>7042</v>
      </c>
      <c r="D108" s="224">
        <v>96</v>
      </c>
      <c r="E108" s="223">
        <v>42</v>
      </c>
      <c r="F108" s="223" t="s">
        <v>620</v>
      </c>
      <c r="G108" s="223">
        <v>28</v>
      </c>
      <c r="H108" s="223">
        <v>2</v>
      </c>
      <c r="I108" s="223">
        <v>44</v>
      </c>
      <c r="J108" s="306">
        <v>11444</v>
      </c>
      <c r="K108" s="282"/>
      <c r="L108" s="306">
        <v>11444</v>
      </c>
      <c r="M108" s="307"/>
      <c r="N108" s="282"/>
      <c r="O108" s="282"/>
      <c r="P108" s="282"/>
      <c r="Q108" s="233"/>
      <c r="R108" s="228"/>
      <c r="S108" s="240"/>
      <c r="T108" s="282"/>
      <c r="U108" s="233"/>
      <c r="V108" s="233"/>
      <c r="W108" s="228"/>
      <c r="X108" s="228"/>
      <c r="Y108" s="228"/>
      <c r="Z108" s="228"/>
      <c r="AA108" s="221">
        <v>51</v>
      </c>
      <c r="AB108" s="282" t="s">
        <v>63</v>
      </c>
      <c r="AC108" s="282" t="s">
        <v>911</v>
      </c>
      <c r="AD108" s="282" t="s">
        <v>912</v>
      </c>
    </row>
    <row r="109" spans="1:30" s="51" customFormat="1" ht="24.6" customHeight="1">
      <c r="A109" s="221"/>
      <c r="B109" s="223" t="s">
        <v>433</v>
      </c>
      <c r="C109" s="223">
        <v>6041</v>
      </c>
      <c r="D109" s="224">
        <v>117</v>
      </c>
      <c r="E109" s="223">
        <v>41</v>
      </c>
      <c r="F109" s="238"/>
      <c r="G109" s="223">
        <v>11</v>
      </c>
      <c r="H109" s="223">
        <v>1</v>
      </c>
      <c r="I109" s="223">
        <v>33</v>
      </c>
      <c r="J109" s="306">
        <v>4533</v>
      </c>
      <c r="K109" s="282"/>
      <c r="L109" s="306">
        <v>4533</v>
      </c>
      <c r="M109" s="307"/>
      <c r="N109" s="282"/>
      <c r="O109" s="282"/>
      <c r="P109" s="282"/>
      <c r="Q109" s="233"/>
      <c r="R109" s="228"/>
      <c r="S109" s="240"/>
      <c r="T109" s="282"/>
      <c r="U109" s="233"/>
      <c r="V109" s="233"/>
      <c r="W109" s="228"/>
      <c r="X109" s="228"/>
      <c r="Y109" s="228"/>
      <c r="Z109" s="228"/>
      <c r="AA109" s="221"/>
      <c r="AB109" s="282"/>
      <c r="AC109" s="282"/>
      <c r="AD109" s="282"/>
    </row>
    <row r="110" spans="1:30" s="51" customFormat="1" ht="24.6" customHeight="1">
      <c r="A110" s="221"/>
      <c r="B110" s="223" t="s">
        <v>433</v>
      </c>
      <c r="C110" s="223">
        <v>6040</v>
      </c>
      <c r="D110" s="224">
        <v>114</v>
      </c>
      <c r="E110" s="223">
        <v>40</v>
      </c>
      <c r="F110" s="223"/>
      <c r="G110" s="223">
        <v>3</v>
      </c>
      <c r="H110" s="223">
        <v>1</v>
      </c>
      <c r="I110" s="223">
        <v>29</v>
      </c>
      <c r="J110" s="306">
        <v>1329</v>
      </c>
      <c r="K110" s="282"/>
      <c r="L110" s="306">
        <v>1329</v>
      </c>
      <c r="M110" s="307"/>
      <c r="N110" s="282"/>
      <c r="O110" s="282"/>
      <c r="P110" s="282"/>
      <c r="Q110" s="233"/>
      <c r="R110" s="228"/>
      <c r="S110" s="240"/>
      <c r="T110" s="282"/>
      <c r="U110" s="233"/>
      <c r="V110" s="233"/>
      <c r="W110" s="228"/>
      <c r="X110" s="228"/>
      <c r="Y110" s="228"/>
      <c r="Z110" s="228"/>
      <c r="AA110" s="221"/>
      <c r="AB110" s="282"/>
      <c r="AC110" s="282"/>
      <c r="AD110" s="282"/>
    </row>
    <row r="111" spans="1:30" s="51" customFormat="1" ht="24.6" customHeight="1">
      <c r="A111" s="221"/>
      <c r="B111" s="223" t="s">
        <v>106</v>
      </c>
      <c r="C111" s="224" t="s">
        <v>84</v>
      </c>
      <c r="D111" s="224" t="s">
        <v>84</v>
      </c>
      <c r="E111" s="224" t="s">
        <v>84</v>
      </c>
      <c r="F111" s="223"/>
      <c r="G111" s="223">
        <v>14</v>
      </c>
      <c r="H111" s="223">
        <v>0</v>
      </c>
      <c r="I111" s="223">
        <v>0</v>
      </c>
      <c r="J111" s="306">
        <v>5600</v>
      </c>
      <c r="K111" s="282"/>
      <c r="L111" s="306">
        <v>5600</v>
      </c>
      <c r="M111" s="307"/>
      <c r="N111" s="282"/>
      <c r="O111" s="282"/>
      <c r="P111" s="282"/>
      <c r="Q111" s="233"/>
      <c r="R111" s="228"/>
      <c r="S111" s="240"/>
      <c r="T111" s="282"/>
      <c r="U111" s="233"/>
      <c r="V111" s="233"/>
      <c r="W111" s="228"/>
      <c r="X111" s="228"/>
      <c r="Y111" s="228"/>
      <c r="Z111" s="228"/>
      <c r="AA111" s="221"/>
      <c r="AB111" s="282"/>
      <c r="AC111" s="282"/>
      <c r="AD111" s="282"/>
    </row>
    <row r="112" spans="1:30" s="51" customFormat="1" ht="24.6" customHeight="1">
      <c r="A112" s="221"/>
      <c r="B112" s="223" t="s">
        <v>106</v>
      </c>
      <c r="C112" s="224" t="s">
        <v>84</v>
      </c>
      <c r="D112" s="224" t="s">
        <v>84</v>
      </c>
      <c r="E112" s="224" t="s">
        <v>84</v>
      </c>
      <c r="F112" s="223"/>
      <c r="G112" s="223">
        <v>7</v>
      </c>
      <c r="H112" s="223">
        <v>0</v>
      </c>
      <c r="I112" s="223">
        <v>0</v>
      </c>
      <c r="J112" s="306">
        <v>2800</v>
      </c>
      <c r="K112" s="282"/>
      <c r="L112" s="306">
        <v>2800</v>
      </c>
      <c r="M112" s="307"/>
      <c r="N112" s="282"/>
      <c r="O112" s="282"/>
      <c r="P112" s="282"/>
      <c r="Q112" s="233"/>
      <c r="R112" s="228"/>
      <c r="S112" s="240"/>
      <c r="T112" s="282"/>
      <c r="U112" s="233"/>
      <c r="V112" s="233"/>
      <c r="W112" s="228"/>
      <c r="X112" s="228"/>
      <c r="Y112" s="228"/>
      <c r="Z112" s="228"/>
      <c r="AA112" s="221"/>
      <c r="AB112" s="282"/>
      <c r="AC112" s="282"/>
      <c r="AD112" s="282"/>
    </row>
    <row r="113" spans="1:30" s="51" customFormat="1" ht="26.4" customHeight="1">
      <c r="A113" s="221">
        <v>52</v>
      </c>
      <c r="B113" s="223" t="s">
        <v>459</v>
      </c>
      <c r="C113" s="223">
        <v>450</v>
      </c>
      <c r="D113" s="224">
        <v>22</v>
      </c>
      <c r="E113" s="223">
        <v>50</v>
      </c>
      <c r="F113" s="223" t="s">
        <v>620</v>
      </c>
      <c r="G113" s="223">
        <v>40</v>
      </c>
      <c r="H113" s="223">
        <v>0</v>
      </c>
      <c r="I113" s="223">
        <v>0</v>
      </c>
      <c r="J113" s="306">
        <v>16000</v>
      </c>
      <c r="K113" s="282"/>
      <c r="L113" s="306">
        <v>16000</v>
      </c>
      <c r="M113" s="307"/>
      <c r="N113" s="282"/>
      <c r="O113" s="282"/>
      <c r="P113" s="282"/>
      <c r="Q113" s="233"/>
      <c r="R113" s="228"/>
      <c r="S113" s="240"/>
      <c r="T113" s="282"/>
      <c r="U113" s="233"/>
      <c r="V113" s="233"/>
      <c r="W113" s="228"/>
      <c r="X113" s="228"/>
      <c r="Y113" s="228"/>
      <c r="Z113" s="228"/>
      <c r="AA113" s="221">
        <v>52</v>
      </c>
      <c r="AB113" s="282" t="s">
        <v>63</v>
      </c>
      <c r="AC113" s="282" t="s">
        <v>913</v>
      </c>
      <c r="AD113" s="282" t="s">
        <v>914</v>
      </c>
    </row>
    <row r="114" spans="1:30" s="51" customFormat="1" ht="26.4" customHeight="1">
      <c r="A114" s="221">
        <v>53</v>
      </c>
      <c r="B114" s="223" t="s">
        <v>433</v>
      </c>
      <c r="C114" s="223">
        <v>3861</v>
      </c>
      <c r="D114" s="224">
        <v>71</v>
      </c>
      <c r="E114" s="223">
        <v>61</v>
      </c>
      <c r="F114" s="223" t="s">
        <v>620</v>
      </c>
      <c r="G114" s="223">
        <v>25</v>
      </c>
      <c r="H114" s="223">
        <v>0</v>
      </c>
      <c r="I114" s="223">
        <v>0</v>
      </c>
      <c r="J114" s="306">
        <v>10000</v>
      </c>
      <c r="K114" s="282"/>
      <c r="L114" s="306">
        <v>10000</v>
      </c>
      <c r="M114" s="307"/>
      <c r="N114" s="282"/>
      <c r="O114" s="282"/>
      <c r="P114" s="282"/>
      <c r="Q114" s="233"/>
      <c r="R114" s="228"/>
      <c r="S114" s="240"/>
      <c r="T114" s="282"/>
      <c r="U114" s="233"/>
      <c r="V114" s="233"/>
      <c r="W114" s="228"/>
      <c r="X114" s="228"/>
      <c r="Y114" s="228"/>
      <c r="Z114" s="228"/>
      <c r="AA114" s="221">
        <v>53</v>
      </c>
      <c r="AB114" s="282" t="s">
        <v>70</v>
      </c>
      <c r="AC114" s="282" t="s">
        <v>915</v>
      </c>
      <c r="AD114" s="282" t="s">
        <v>916</v>
      </c>
    </row>
    <row r="115" spans="1:30" s="51" customFormat="1" ht="26.4" customHeight="1">
      <c r="A115" s="221"/>
      <c r="B115" s="223" t="s">
        <v>433</v>
      </c>
      <c r="C115" s="223">
        <v>6198</v>
      </c>
      <c r="D115" s="224">
        <v>140</v>
      </c>
      <c r="E115" s="223">
        <v>98</v>
      </c>
      <c r="F115" s="238"/>
      <c r="G115" s="223">
        <v>12</v>
      </c>
      <c r="H115" s="223">
        <v>0</v>
      </c>
      <c r="I115" s="223">
        <v>69</v>
      </c>
      <c r="J115" s="306">
        <v>4869</v>
      </c>
      <c r="K115" s="282"/>
      <c r="L115" s="306">
        <v>4869</v>
      </c>
      <c r="M115" s="307"/>
      <c r="N115" s="282"/>
      <c r="O115" s="282"/>
      <c r="P115" s="282"/>
      <c r="Q115" s="233"/>
      <c r="R115" s="228"/>
      <c r="S115" s="240"/>
      <c r="T115" s="282"/>
      <c r="U115" s="233"/>
      <c r="V115" s="233"/>
      <c r="W115" s="228"/>
      <c r="X115" s="228"/>
      <c r="Y115" s="228"/>
      <c r="Z115" s="228"/>
      <c r="AA115" s="221"/>
      <c r="AB115" s="282"/>
      <c r="AC115" s="282"/>
      <c r="AD115" s="282" t="s">
        <v>610</v>
      </c>
    </row>
    <row r="116" spans="1:30" s="51" customFormat="1" ht="26.4" customHeight="1">
      <c r="A116" s="221"/>
      <c r="B116" s="223" t="s">
        <v>433</v>
      </c>
      <c r="C116" s="223">
        <v>4088</v>
      </c>
      <c r="D116" s="224">
        <v>70</v>
      </c>
      <c r="E116" s="223">
        <v>88</v>
      </c>
      <c r="F116" s="223"/>
      <c r="G116" s="223">
        <v>15</v>
      </c>
      <c r="H116" s="223">
        <v>0</v>
      </c>
      <c r="I116" s="223">
        <v>0</v>
      </c>
      <c r="J116" s="306">
        <v>6000</v>
      </c>
      <c r="K116" s="282"/>
      <c r="L116" s="306">
        <v>6000</v>
      </c>
      <c r="M116" s="307"/>
      <c r="N116" s="282"/>
      <c r="O116" s="282"/>
      <c r="P116" s="282"/>
      <c r="Q116" s="233"/>
      <c r="R116" s="228"/>
      <c r="S116" s="240"/>
      <c r="T116" s="282"/>
      <c r="U116" s="233"/>
      <c r="V116" s="233"/>
      <c r="W116" s="228"/>
      <c r="X116" s="228"/>
      <c r="Y116" s="228"/>
      <c r="Z116" s="228"/>
      <c r="AA116" s="221"/>
      <c r="AB116" s="282"/>
      <c r="AC116" s="282"/>
      <c r="AD116" s="282"/>
    </row>
    <row r="117" spans="1:30" s="51" customFormat="1" ht="26.4" customHeight="1">
      <c r="A117" s="225">
        <v>54</v>
      </c>
      <c r="B117" s="238" t="s">
        <v>433</v>
      </c>
      <c r="C117" s="238">
        <v>6198</v>
      </c>
      <c r="D117" s="238">
        <v>140</v>
      </c>
      <c r="E117" s="238">
        <v>98</v>
      </c>
      <c r="F117" s="223" t="s">
        <v>620</v>
      </c>
      <c r="G117" s="238">
        <v>12</v>
      </c>
      <c r="H117" s="238">
        <v>0</v>
      </c>
      <c r="I117" s="238">
        <v>69</v>
      </c>
      <c r="J117" s="308">
        <v>4869</v>
      </c>
      <c r="K117" s="282"/>
      <c r="L117" s="308">
        <v>4869</v>
      </c>
      <c r="M117" s="307"/>
      <c r="N117" s="282"/>
      <c r="O117" s="282"/>
      <c r="P117" s="282"/>
      <c r="Q117" s="233"/>
      <c r="R117" s="228"/>
      <c r="S117" s="240"/>
      <c r="T117" s="282"/>
      <c r="U117" s="233"/>
      <c r="V117" s="233"/>
      <c r="W117" s="228"/>
      <c r="X117" s="228"/>
      <c r="Y117" s="228"/>
      <c r="Z117" s="228"/>
      <c r="AA117" s="225">
        <v>54</v>
      </c>
      <c r="AB117" s="309" t="s">
        <v>70</v>
      </c>
      <c r="AC117" s="309" t="s">
        <v>917</v>
      </c>
      <c r="AD117" s="309" t="s">
        <v>918</v>
      </c>
    </row>
    <row r="118" spans="1:30" s="51" customFormat="1" ht="26.4" customHeight="1">
      <c r="A118" s="225"/>
      <c r="B118" s="238" t="s">
        <v>433</v>
      </c>
      <c r="C118" s="238">
        <v>2639</v>
      </c>
      <c r="D118" s="238">
        <v>14</v>
      </c>
      <c r="E118" s="238">
        <v>39</v>
      </c>
      <c r="F118" s="238"/>
      <c r="G118" s="238">
        <v>30</v>
      </c>
      <c r="H118" s="238">
        <v>0</v>
      </c>
      <c r="I118" s="238">
        <v>67</v>
      </c>
      <c r="J118" s="308">
        <v>12067</v>
      </c>
      <c r="K118" s="282"/>
      <c r="L118" s="308">
        <v>12067</v>
      </c>
      <c r="M118" s="307"/>
      <c r="N118" s="282"/>
      <c r="O118" s="282"/>
      <c r="P118" s="282"/>
      <c r="Q118" s="233"/>
      <c r="R118" s="228"/>
      <c r="S118" s="240"/>
      <c r="T118" s="282"/>
      <c r="U118" s="233"/>
      <c r="V118" s="233"/>
      <c r="W118" s="228"/>
      <c r="X118" s="228"/>
      <c r="Y118" s="228"/>
      <c r="Z118" s="228"/>
      <c r="AA118" s="225"/>
      <c r="AB118" s="309"/>
      <c r="AC118" s="309"/>
      <c r="AD118" s="309"/>
    </row>
    <row r="119" spans="1:30" s="51" customFormat="1" ht="26.4" customHeight="1">
      <c r="A119" s="221">
        <v>55</v>
      </c>
      <c r="B119" s="223" t="s">
        <v>433</v>
      </c>
      <c r="C119" s="223">
        <v>3169</v>
      </c>
      <c r="D119" s="224">
        <v>47</v>
      </c>
      <c r="E119" s="223">
        <v>69</v>
      </c>
      <c r="F119" s="223" t="s">
        <v>620</v>
      </c>
      <c r="G119" s="223">
        <v>2</v>
      </c>
      <c r="H119" s="223">
        <v>3</v>
      </c>
      <c r="I119" s="223">
        <v>95</v>
      </c>
      <c r="J119" s="306">
        <v>1195</v>
      </c>
      <c r="K119" s="282"/>
      <c r="L119" s="306">
        <v>1195</v>
      </c>
      <c r="M119" s="307"/>
      <c r="N119" s="282"/>
      <c r="O119" s="282"/>
      <c r="P119" s="282"/>
      <c r="Q119" s="233"/>
      <c r="R119" s="228"/>
      <c r="S119" s="240"/>
      <c r="T119" s="282"/>
      <c r="U119" s="233"/>
      <c r="V119" s="233"/>
      <c r="W119" s="228"/>
      <c r="X119" s="228"/>
      <c r="Y119" s="228"/>
      <c r="Z119" s="228"/>
      <c r="AA119" s="221">
        <v>55</v>
      </c>
      <c r="AB119" s="282" t="s">
        <v>70</v>
      </c>
      <c r="AC119" s="282" t="s">
        <v>919</v>
      </c>
      <c r="AD119" s="282" t="s">
        <v>899</v>
      </c>
    </row>
    <row r="120" spans="1:30" s="51" customFormat="1" ht="22.8" customHeight="1">
      <c r="A120" s="221"/>
      <c r="B120" s="223" t="s">
        <v>433</v>
      </c>
      <c r="C120" s="223">
        <v>3186</v>
      </c>
      <c r="D120" s="224">
        <v>49</v>
      </c>
      <c r="E120" s="223">
        <v>86</v>
      </c>
      <c r="F120" s="238"/>
      <c r="G120" s="223">
        <v>20</v>
      </c>
      <c r="H120" s="223">
        <v>0</v>
      </c>
      <c r="I120" s="223">
        <v>16</v>
      </c>
      <c r="J120" s="306">
        <v>8016</v>
      </c>
      <c r="K120" s="282"/>
      <c r="L120" s="306">
        <v>8016</v>
      </c>
      <c r="M120" s="307"/>
      <c r="N120" s="282"/>
      <c r="O120" s="282"/>
      <c r="P120" s="282"/>
      <c r="Q120" s="233"/>
      <c r="R120" s="228"/>
      <c r="S120" s="240"/>
      <c r="T120" s="282"/>
      <c r="U120" s="233"/>
      <c r="V120" s="233"/>
      <c r="W120" s="228"/>
      <c r="X120" s="228"/>
      <c r="Y120" s="228"/>
      <c r="Z120" s="228"/>
      <c r="AA120" s="221"/>
      <c r="AB120" s="282"/>
      <c r="AC120" s="282"/>
      <c r="AD120" s="282"/>
    </row>
    <row r="121" spans="1:30" s="51" customFormat="1" ht="22.8" customHeight="1">
      <c r="A121" s="221"/>
      <c r="B121" s="223" t="s">
        <v>112</v>
      </c>
      <c r="C121" s="223" t="s">
        <v>83</v>
      </c>
      <c r="D121" s="224">
        <v>73</v>
      </c>
      <c r="E121" s="223" t="s">
        <v>84</v>
      </c>
      <c r="F121" s="223"/>
      <c r="G121" s="223">
        <v>24</v>
      </c>
      <c r="H121" s="223">
        <v>0</v>
      </c>
      <c r="I121" s="223">
        <v>0</v>
      </c>
      <c r="J121" s="306">
        <v>9600</v>
      </c>
      <c r="K121" s="282"/>
      <c r="L121" s="306">
        <v>9600</v>
      </c>
      <c r="M121" s="307"/>
      <c r="N121" s="282"/>
      <c r="O121" s="282"/>
      <c r="P121" s="282"/>
      <c r="Q121" s="233"/>
      <c r="R121" s="228"/>
      <c r="S121" s="240"/>
      <c r="T121" s="282"/>
      <c r="U121" s="233"/>
      <c r="V121" s="233"/>
      <c r="W121" s="228"/>
      <c r="X121" s="228"/>
      <c r="Y121" s="228"/>
      <c r="Z121" s="228"/>
      <c r="AA121" s="221"/>
      <c r="AB121" s="282"/>
      <c r="AC121" s="282"/>
      <c r="AD121" s="282"/>
    </row>
    <row r="122" spans="1:30" s="51" customFormat="1" ht="22.8" customHeight="1">
      <c r="A122" s="221"/>
      <c r="B122" s="223" t="s">
        <v>112</v>
      </c>
      <c r="C122" s="223" t="s">
        <v>84</v>
      </c>
      <c r="D122" s="224">
        <v>92</v>
      </c>
      <c r="E122" s="223" t="s">
        <v>84</v>
      </c>
      <c r="F122" s="223"/>
      <c r="G122" s="223">
        <v>30</v>
      </c>
      <c r="H122" s="223">
        <v>0</v>
      </c>
      <c r="I122" s="223">
        <v>0</v>
      </c>
      <c r="J122" s="306">
        <v>12000</v>
      </c>
      <c r="K122" s="282"/>
      <c r="L122" s="306">
        <v>12000</v>
      </c>
      <c r="M122" s="307"/>
      <c r="N122" s="282"/>
      <c r="O122" s="282"/>
      <c r="P122" s="282"/>
      <c r="Q122" s="233"/>
      <c r="R122" s="228"/>
      <c r="S122" s="240"/>
      <c r="T122" s="282"/>
      <c r="U122" s="233"/>
      <c r="V122" s="233"/>
      <c r="W122" s="228"/>
      <c r="X122" s="228"/>
      <c r="Y122" s="228"/>
      <c r="Z122" s="228"/>
      <c r="AA122" s="221"/>
      <c r="AB122" s="282"/>
      <c r="AC122" s="282"/>
      <c r="AD122" s="282"/>
    </row>
    <row r="123" spans="1:30" s="51" customFormat="1" ht="22.8" customHeight="1">
      <c r="A123" s="221"/>
      <c r="B123" s="223" t="s">
        <v>112</v>
      </c>
      <c r="C123" s="223" t="s">
        <v>84</v>
      </c>
      <c r="D123" s="224">
        <v>91</v>
      </c>
      <c r="E123" s="223" t="s">
        <v>84</v>
      </c>
      <c r="F123" s="223"/>
      <c r="G123" s="223">
        <v>0</v>
      </c>
      <c r="H123" s="223">
        <v>2</v>
      </c>
      <c r="I123" s="223">
        <v>21</v>
      </c>
      <c r="J123" s="306">
        <v>221</v>
      </c>
      <c r="K123" s="282"/>
      <c r="L123" s="306">
        <v>221</v>
      </c>
      <c r="M123" s="307"/>
      <c r="N123" s="282"/>
      <c r="O123" s="282"/>
      <c r="P123" s="282"/>
      <c r="Q123" s="233"/>
      <c r="R123" s="228"/>
      <c r="S123" s="240"/>
      <c r="T123" s="282"/>
      <c r="U123" s="233"/>
      <c r="V123" s="233"/>
      <c r="W123" s="228"/>
      <c r="X123" s="228"/>
      <c r="Y123" s="228"/>
      <c r="Z123" s="228"/>
      <c r="AA123" s="221"/>
      <c r="AB123" s="282"/>
      <c r="AC123" s="282"/>
      <c r="AD123" s="282"/>
    </row>
    <row r="124" spans="1:30" s="51" customFormat="1" ht="22.8" customHeight="1">
      <c r="A124" s="221"/>
      <c r="B124" s="223" t="s">
        <v>112</v>
      </c>
      <c r="C124" s="223" t="s">
        <v>84</v>
      </c>
      <c r="D124" s="224">
        <v>74</v>
      </c>
      <c r="E124" s="223" t="s">
        <v>84</v>
      </c>
      <c r="F124" s="223"/>
      <c r="G124" s="223">
        <v>6</v>
      </c>
      <c r="H124" s="223">
        <v>0</v>
      </c>
      <c r="I124" s="223">
        <v>0</v>
      </c>
      <c r="J124" s="306">
        <v>2400</v>
      </c>
      <c r="K124" s="282"/>
      <c r="L124" s="306">
        <v>2400</v>
      </c>
      <c r="M124" s="307"/>
      <c r="N124" s="282"/>
      <c r="O124" s="282"/>
      <c r="P124" s="282"/>
      <c r="Q124" s="233"/>
      <c r="R124" s="228"/>
      <c r="S124" s="240"/>
      <c r="T124" s="282"/>
      <c r="U124" s="233"/>
      <c r="V124" s="233"/>
      <c r="W124" s="228"/>
      <c r="X124" s="228"/>
      <c r="Y124" s="228"/>
      <c r="Z124" s="228"/>
      <c r="AA124" s="221"/>
      <c r="AB124" s="282"/>
      <c r="AC124" s="282"/>
      <c r="AD124" s="282"/>
    </row>
    <row r="125" spans="1:30" s="51" customFormat="1" ht="23.4" customHeight="1">
      <c r="A125" s="221">
        <v>56</v>
      </c>
      <c r="B125" s="223" t="s">
        <v>433</v>
      </c>
      <c r="C125" s="223">
        <v>5940</v>
      </c>
      <c r="D125" s="224">
        <v>112</v>
      </c>
      <c r="E125" s="223">
        <v>40</v>
      </c>
      <c r="F125" s="223" t="s">
        <v>620</v>
      </c>
      <c r="G125" s="223">
        <v>16</v>
      </c>
      <c r="H125" s="223">
        <v>0</v>
      </c>
      <c r="I125" s="223">
        <v>48</v>
      </c>
      <c r="J125" s="306">
        <v>6448</v>
      </c>
      <c r="K125" s="282"/>
      <c r="L125" s="306">
        <v>6448</v>
      </c>
      <c r="M125" s="307"/>
      <c r="N125" s="282"/>
      <c r="O125" s="282"/>
      <c r="P125" s="282"/>
      <c r="Q125" s="233"/>
      <c r="R125" s="228"/>
      <c r="S125" s="240"/>
      <c r="T125" s="282"/>
      <c r="U125" s="233"/>
      <c r="V125" s="233"/>
      <c r="W125" s="228"/>
      <c r="X125" s="228"/>
      <c r="Y125" s="228"/>
      <c r="Z125" s="228"/>
      <c r="AA125" s="221">
        <v>56</v>
      </c>
      <c r="AB125" s="282" t="s">
        <v>70</v>
      </c>
      <c r="AC125" s="282" t="s">
        <v>920</v>
      </c>
      <c r="AD125" s="282" t="s">
        <v>921</v>
      </c>
    </row>
    <row r="126" spans="1:30" s="51" customFormat="1" ht="23.4" customHeight="1">
      <c r="A126" s="221"/>
      <c r="B126" s="223"/>
      <c r="C126" s="223"/>
      <c r="D126" s="224"/>
      <c r="E126" s="223"/>
      <c r="F126" s="238"/>
      <c r="G126" s="223"/>
      <c r="H126" s="223"/>
      <c r="I126" s="223"/>
      <c r="J126" s="306"/>
      <c r="K126" s="282"/>
      <c r="L126" s="306"/>
      <c r="M126" s="307"/>
      <c r="N126" s="282"/>
      <c r="O126" s="282"/>
      <c r="P126" s="282"/>
      <c r="Q126" s="233"/>
      <c r="R126" s="228"/>
      <c r="S126" s="240"/>
      <c r="T126" s="282"/>
      <c r="U126" s="233"/>
      <c r="V126" s="233"/>
      <c r="W126" s="228"/>
      <c r="X126" s="228"/>
      <c r="Y126" s="228"/>
      <c r="Z126" s="228"/>
      <c r="AA126" s="221"/>
      <c r="AB126" s="282"/>
      <c r="AC126" s="282"/>
      <c r="AD126" s="282" t="s">
        <v>260</v>
      </c>
    </row>
    <row r="127" spans="1:30" s="51" customFormat="1" ht="23.4" customHeight="1">
      <c r="A127" s="221">
        <v>57</v>
      </c>
      <c r="B127" s="223" t="s">
        <v>433</v>
      </c>
      <c r="C127" s="223">
        <v>3270</v>
      </c>
      <c r="D127" s="224">
        <v>14</v>
      </c>
      <c r="E127" s="223">
        <v>70</v>
      </c>
      <c r="F127" s="223" t="s">
        <v>620</v>
      </c>
      <c r="G127" s="223">
        <v>12</v>
      </c>
      <c r="H127" s="223">
        <v>0</v>
      </c>
      <c r="I127" s="223">
        <v>0</v>
      </c>
      <c r="J127" s="306">
        <v>4800</v>
      </c>
      <c r="K127" s="282"/>
      <c r="L127" s="306">
        <v>4800</v>
      </c>
      <c r="M127" s="307"/>
      <c r="N127" s="282"/>
      <c r="O127" s="282"/>
      <c r="P127" s="282"/>
      <c r="Q127" s="233"/>
      <c r="R127" s="228"/>
      <c r="S127" s="240"/>
      <c r="T127" s="282"/>
      <c r="U127" s="233"/>
      <c r="V127" s="233"/>
      <c r="W127" s="228"/>
      <c r="X127" s="228"/>
      <c r="Y127" s="228"/>
      <c r="Z127" s="228"/>
      <c r="AA127" s="221">
        <v>57</v>
      </c>
      <c r="AB127" s="282" t="s">
        <v>70</v>
      </c>
      <c r="AC127" s="282" t="s">
        <v>922</v>
      </c>
      <c r="AD127" s="282" t="s">
        <v>923</v>
      </c>
    </row>
    <row r="128" spans="1:30" s="51" customFormat="1" ht="23.4" customHeight="1">
      <c r="A128" s="221"/>
      <c r="B128" s="223" t="s">
        <v>433</v>
      </c>
      <c r="C128" s="223">
        <v>4295</v>
      </c>
      <c r="D128" s="224">
        <v>105</v>
      </c>
      <c r="E128" s="223">
        <v>95</v>
      </c>
      <c r="F128" s="238"/>
      <c r="G128" s="223">
        <v>5</v>
      </c>
      <c r="H128" s="223">
        <v>0</v>
      </c>
      <c r="I128" s="223">
        <v>0</v>
      </c>
      <c r="J128" s="306">
        <v>2000</v>
      </c>
      <c r="K128" s="282"/>
      <c r="L128" s="306">
        <v>2000</v>
      </c>
      <c r="M128" s="307"/>
      <c r="N128" s="282"/>
      <c r="O128" s="282"/>
      <c r="P128" s="282"/>
      <c r="Q128" s="233"/>
      <c r="R128" s="228"/>
      <c r="S128" s="240"/>
      <c r="T128" s="282"/>
      <c r="U128" s="233"/>
      <c r="V128" s="233"/>
      <c r="W128" s="228"/>
      <c r="X128" s="228"/>
      <c r="Y128" s="228"/>
      <c r="Z128" s="228"/>
      <c r="AA128" s="221"/>
      <c r="AB128" s="282"/>
      <c r="AC128" s="282"/>
      <c r="AD128" s="282"/>
    </row>
    <row r="129" spans="1:30" s="51" customFormat="1" ht="23.4" customHeight="1">
      <c r="A129" s="221"/>
      <c r="B129" s="223" t="s">
        <v>433</v>
      </c>
      <c r="C129" s="223">
        <v>3254</v>
      </c>
      <c r="D129" s="224">
        <v>104</v>
      </c>
      <c r="E129" s="223">
        <v>54</v>
      </c>
      <c r="F129" s="223"/>
      <c r="G129" s="223">
        <v>5</v>
      </c>
      <c r="H129" s="223">
        <v>3</v>
      </c>
      <c r="I129" s="223">
        <v>74</v>
      </c>
      <c r="J129" s="306">
        <v>2374</v>
      </c>
      <c r="K129" s="282"/>
      <c r="L129" s="306">
        <v>2374</v>
      </c>
      <c r="M129" s="307"/>
      <c r="N129" s="282"/>
      <c r="O129" s="282"/>
      <c r="P129" s="282"/>
      <c r="Q129" s="233"/>
      <c r="R129" s="228"/>
      <c r="S129" s="240"/>
      <c r="T129" s="282"/>
      <c r="U129" s="233"/>
      <c r="V129" s="233"/>
      <c r="W129" s="228"/>
      <c r="X129" s="228"/>
      <c r="Y129" s="228"/>
      <c r="Z129" s="228"/>
      <c r="AA129" s="221"/>
      <c r="AB129" s="282"/>
      <c r="AC129" s="282"/>
      <c r="AD129" s="282"/>
    </row>
    <row r="130" spans="1:30" s="51" customFormat="1" ht="22.2" customHeight="1">
      <c r="A130" s="221"/>
      <c r="B130" s="223" t="s">
        <v>106</v>
      </c>
      <c r="C130" s="223" t="s">
        <v>84</v>
      </c>
      <c r="D130" s="223" t="s">
        <v>84</v>
      </c>
      <c r="E130" s="223" t="s">
        <v>84</v>
      </c>
      <c r="F130" s="223" t="s">
        <v>620</v>
      </c>
      <c r="G130" s="279" t="s">
        <v>73</v>
      </c>
      <c r="H130" s="223">
        <v>0</v>
      </c>
      <c r="I130" s="279" t="s">
        <v>73</v>
      </c>
      <c r="J130" s="306"/>
      <c r="K130" s="282"/>
      <c r="L130" s="306"/>
      <c r="M130" s="282">
        <v>3</v>
      </c>
      <c r="N130" s="282"/>
      <c r="O130" s="282"/>
      <c r="P130" s="282"/>
      <c r="Q130" s="233">
        <v>12</v>
      </c>
      <c r="R130" s="228"/>
      <c r="S130" s="240"/>
      <c r="T130" s="282">
        <v>12</v>
      </c>
      <c r="U130" s="233"/>
      <c r="V130" s="233">
        <v>2</v>
      </c>
      <c r="W130" s="228">
        <v>2</v>
      </c>
      <c r="X130" s="228"/>
      <c r="Y130" s="228"/>
      <c r="Z130" s="228"/>
      <c r="AA130" s="221"/>
      <c r="AB130" s="282"/>
      <c r="AC130" s="282"/>
      <c r="AD130" s="282" t="s">
        <v>924</v>
      </c>
    </row>
    <row r="131" spans="1:30" s="51" customFormat="1" ht="22.2" customHeight="1">
      <c r="A131" s="221">
        <v>58</v>
      </c>
      <c r="B131" s="223" t="s">
        <v>927</v>
      </c>
      <c r="C131" s="223">
        <v>634</v>
      </c>
      <c r="D131" s="224">
        <v>65</v>
      </c>
      <c r="E131" s="223">
        <v>34</v>
      </c>
      <c r="F131" s="223" t="s">
        <v>620</v>
      </c>
      <c r="G131" s="223">
        <v>14</v>
      </c>
      <c r="H131" s="223">
        <v>2</v>
      </c>
      <c r="I131" s="223">
        <v>63</v>
      </c>
      <c r="J131" s="306">
        <v>5863</v>
      </c>
      <c r="K131" s="282"/>
      <c r="L131" s="306">
        <v>5863</v>
      </c>
      <c r="M131" s="307"/>
      <c r="N131" s="282"/>
      <c r="O131" s="282"/>
      <c r="P131" s="282"/>
      <c r="Q131" s="233"/>
      <c r="R131" s="228"/>
      <c r="S131" s="240"/>
      <c r="T131" s="282"/>
      <c r="U131" s="233"/>
      <c r="V131" s="233"/>
      <c r="W131" s="228"/>
      <c r="X131" s="228"/>
      <c r="Y131" s="228"/>
      <c r="Z131" s="228"/>
      <c r="AA131" s="221">
        <v>58</v>
      </c>
      <c r="AB131" s="282" t="s">
        <v>63</v>
      </c>
      <c r="AC131" s="282" t="s">
        <v>925</v>
      </c>
      <c r="AD131" s="282" t="s">
        <v>926</v>
      </c>
    </row>
    <row r="132" spans="1:30" s="8" customFormat="1" ht="22.2" customHeight="1">
      <c r="A132" s="221"/>
      <c r="B132" s="221" t="s">
        <v>121</v>
      </c>
      <c r="C132" s="221" t="s">
        <v>249</v>
      </c>
      <c r="D132" s="221" t="s">
        <v>249</v>
      </c>
      <c r="E132" s="221" t="s">
        <v>249</v>
      </c>
      <c r="F132" s="221" t="s">
        <v>67</v>
      </c>
      <c r="G132" s="223">
        <v>0</v>
      </c>
      <c r="H132" s="223">
        <v>0</v>
      </c>
      <c r="I132" s="223">
        <v>0</v>
      </c>
      <c r="J132" s="236"/>
      <c r="K132" s="233"/>
      <c r="L132" s="236"/>
      <c r="M132" s="233"/>
      <c r="N132" s="233"/>
      <c r="O132" s="233"/>
      <c r="P132" s="233"/>
      <c r="Q132" s="232">
        <v>9</v>
      </c>
      <c r="R132" s="232"/>
      <c r="S132" s="230"/>
      <c r="T132" s="232">
        <v>9</v>
      </c>
      <c r="U132" s="232"/>
      <c r="V132" s="232">
        <v>4</v>
      </c>
      <c r="W132" s="232">
        <v>4</v>
      </c>
      <c r="X132" s="232"/>
      <c r="Y132" s="232"/>
      <c r="Z132" s="232"/>
      <c r="AA132" s="221"/>
      <c r="AB132" s="228"/>
      <c r="AC132" s="228"/>
      <c r="AD132" s="281" t="s">
        <v>855</v>
      </c>
    </row>
    <row r="133" spans="1:30" s="51" customFormat="1" ht="22.2" customHeight="1">
      <c r="A133" s="221">
        <v>59</v>
      </c>
      <c r="B133" s="223" t="s">
        <v>433</v>
      </c>
      <c r="C133" s="223">
        <v>4300</v>
      </c>
      <c r="D133" s="224">
        <v>106</v>
      </c>
      <c r="E133" s="223">
        <v>100</v>
      </c>
      <c r="F133" s="223" t="s">
        <v>620</v>
      </c>
      <c r="G133" s="223">
        <v>28</v>
      </c>
      <c r="H133" s="223">
        <v>0</v>
      </c>
      <c r="I133" s="223">
        <v>0</v>
      </c>
      <c r="J133" s="306">
        <v>11200</v>
      </c>
      <c r="K133" s="282"/>
      <c r="L133" s="306">
        <v>11200</v>
      </c>
      <c r="M133" s="307"/>
      <c r="N133" s="282"/>
      <c r="O133" s="282"/>
      <c r="P133" s="282"/>
      <c r="Q133" s="233"/>
      <c r="R133" s="228"/>
      <c r="S133" s="240"/>
      <c r="T133" s="282"/>
      <c r="U133" s="233"/>
      <c r="V133" s="233"/>
      <c r="W133" s="228"/>
      <c r="X133" s="228"/>
      <c r="Y133" s="228"/>
      <c r="Z133" s="228"/>
      <c r="AA133" s="221">
        <v>59</v>
      </c>
      <c r="AB133" s="282" t="s">
        <v>63</v>
      </c>
      <c r="AC133" s="282" t="s">
        <v>928</v>
      </c>
      <c r="AD133" s="282" t="s">
        <v>929</v>
      </c>
    </row>
    <row r="134" spans="1:30" s="51" customFormat="1" ht="22.2" customHeight="1">
      <c r="A134" s="221">
        <v>60</v>
      </c>
      <c r="B134" s="223" t="s">
        <v>433</v>
      </c>
      <c r="C134" s="223">
        <v>8158</v>
      </c>
      <c r="D134" s="224">
        <v>112</v>
      </c>
      <c r="E134" s="223">
        <v>58</v>
      </c>
      <c r="F134" s="223" t="s">
        <v>620</v>
      </c>
      <c r="G134" s="223">
        <v>10</v>
      </c>
      <c r="H134" s="223">
        <v>0</v>
      </c>
      <c r="I134" s="223">
        <v>40</v>
      </c>
      <c r="J134" s="306">
        <v>4040</v>
      </c>
      <c r="K134" s="282"/>
      <c r="L134" s="306">
        <v>4040</v>
      </c>
      <c r="M134" s="307"/>
      <c r="N134" s="282"/>
      <c r="O134" s="282"/>
      <c r="P134" s="282"/>
      <c r="Q134" s="233"/>
      <c r="R134" s="228"/>
      <c r="S134" s="240"/>
      <c r="T134" s="282"/>
      <c r="U134" s="233"/>
      <c r="V134" s="233"/>
      <c r="W134" s="228"/>
      <c r="X134" s="228"/>
      <c r="Y134" s="228"/>
      <c r="Z134" s="228"/>
      <c r="AA134" s="221">
        <v>60</v>
      </c>
      <c r="AB134" s="282" t="s">
        <v>70</v>
      </c>
      <c r="AC134" s="282" t="s">
        <v>930</v>
      </c>
      <c r="AD134" s="282" t="s">
        <v>931</v>
      </c>
    </row>
    <row r="135" spans="1:30" s="51" customFormat="1" ht="22.2" customHeight="1">
      <c r="A135" s="221"/>
      <c r="B135" s="223" t="s">
        <v>433</v>
      </c>
      <c r="C135" s="223">
        <v>2764</v>
      </c>
      <c r="D135" s="224">
        <v>37</v>
      </c>
      <c r="E135" s="223">
        <v>64</v>
      </c>
      <c r="F135" s="238"/>
      <c r="G135" s="223">
        <v>19</v>
      </c>
      <c r="H135" s="223">
        <v>0</v>
      </c>
      <c r="I135" s="223">
        <v>43</v>
      </c>
      <c r="J135" s="306">
        <v>7643</v>
      </c>
      <c r="K135" s="282"/>
      <c r="L135" s="306">
        <v>7643</v>
      </c>
      <c r="M135" s="307"/>
      <c r="N135" s="282"/>
      <c r="O135" s="282"/>
      <c r="P135" s="282"/>
      <c r="Q135" s="233"/>
      <c r="R135" s="228"/>
      <c r="S135" s="240"/>
      <c r="T135" s="282"/>
      <c r="U135" s="233"/>
      <c r="V135" s="233"/>
      <c r="W135" s="228"/>
      <c r="X135" s="228"/>
      <c r="Y135" s="228"/>
      <c r="Z135" s="228"/>
      <c r="AA135" s="221"/>
      <c r="AB135" s="282"/>
      <c r="AC135" s="282"/>
      <c r="AD135" s="282"/>
    </row>
    <row r="136" spans="1:30" s="51" customFormat="1" ht="22.2" customHeight="1">
      <c r="A136" s="221"/>
      <c r="B136" s="223" t="s">
        <v>927</v>
      </c>
      <c r="C136" s="223">
        <v>373</v>
      </c>
      <c r="D136" s="224">
        <v>70</v>
      </c>
      <c r="E136" s="223">
        <v>23</v>
      </c>
      <c r="F136" s="223"/>
      <c r="G136" s="223">
        <v>12</v>
      </c>
      <c r="H136" s="223">
        <v>1</v>
      </c>
      <c r="I136" s="279" t="s">
        <v>219</v>
      </c>
      <c r="J136" s="306">
        <v>4909</v>
      </c>
      <c r="K136" s="282"/>
      <c r="L136" s="306">
        <v>4909</v>
      </c>
      <c r="M136" s="307"/>
      <c r="N136" s="282"/>
      <c r="O136" s="282"/>
      <c r="P136" s="282"/>
      <c r="Q136" s="233"/>
      <c r="R136" s="228"/>
      <c r="S136" s="240"/>
      <c r="T136" s="282"/>
      <c r="U136" s="233"/>
      <c r="V136" s="233"/>
      <c r="W136" s="228"/>
      <c r="X136" s="228"/>
      <c r="Y136" s="228"/>
      <c r="Z136" s="228"/>
      <c r="AA136" s="221"/>
      <c r="AB136" s="282"/>
      <c r="AC136" s="282"/>
      <c r="AD136" s="282"/>
    </row>
    <row r="137" spans="1:30" s="51" customFormat="1" ht="22.2" customHeight="1">
      <c r="A137" s="221">
        <v>61</v>
      </c>
      <c r="B137" s="223" t="s">
        <v>927</v>
      </c>
      <c r="C137" s="223">
        <v>620</v>
      </c>
      <c r="D137" s="224">
        <v>92</v>
      </c>
      <c r="E137" s="223">
        <v>20</v>
      </c>
      <c r="F137" s="223" t="s">
        <v>620</v>
      </c>
      <c r="G137" s="223">
        <v>19</v>
      </c>
      <c r="H137" s="223">
        <v>2</v>
      </c>
      <c r="I137" s="223">
        <v>27</v>
      </c>
      <c r="J137" s="306">
        <v>7827</v>
      </c>
      <c r="K137" s="282"/>
      <c r="L137" s="306">
        <v>7827</v>
      </c>
      <c r="M137" s="307"/>
      <c r="N137" s="282"/>
      <c r="O137" s="282"/>
      <c r="P137" s="282"/>
      <c r="Q137" s="233"/>
      <c r="R137" s="228"/>
      <c r="S137" s="240"/>
      <c r="T137" s="282"/>
      <c r="U137" s="233"/>
      <c r="V137" s="233"/>
      <c r="W137" s="228"/>
      <c r="X137" s="228"/>
      <c r="Y137" s="228"/>
      <c r="Z137" s="228"/>
      <c r="AA137" s="221">
        <v>61</v>
      </c>
      <c r="AB137" s="282" t="s">
        <v>70</v>
      </c>
      <c r="AC137" s="282" t="s">
        <v>932</v>
      </c>
      <c r="AD137" s="282" t="s">
        <v>933</v>
      </c>
    </row>
    <row r="138" spans="1:30" s="51" customFormat="1" ht="22.2" customHeight="1">
      <c r="A138" s="221"/>
      <c r="B138" s="223" t="s">
        <v>433</v>
      </c>
      <c r="C138" s="223">
        <v>7603</v>
      </c>
      <c r="D138" s="224">
        <v>35</v>
      </c>
      <c r="E138" s="223">
        <v>3</v>
      </c>
      <c r="F138" s="238"/>
      <c r="G138" s="223">
        <v>8</v>
      </c>
      <c r="H138" s="223">
        <v>2</v>
      </c>
      <c r="I138" s="223">
        <v>26</v>
      </c>
      <c r="J138" s="306">
        <v>3426</v>
      </c>
      <c r="K138" s="282"/>
      <c r="L138" s="306">
        <v>3426</v>
      </c>
      <c r="M138" s="307"/>
      <c r="N138" s="282"/>
      <c r="O138" s="282"/>
      <c r="P138" s="282"/>
      <c r="Q138" s="233"/>
      <c r="R138" s="228"/>
      <c r="S138" s="240"/>
      <c r="T138" s="282"/>
      <c r="U138" s="233"/>
      <c r="V138" s="233"/>
      <c r="W138" s="228"/>
      <c r="X138" s="228"/>
      <c r="Y138" s="228"/>
      <c r="Z138" s="228"/>
      <c r="AA138" s="221"/>
      <c r="AB138" s="282"/>
      <c r="AC138" s="282" t="s">
        <v>934</v>
      </c>
      <c r="AD138" s="282"/>
    </row>
    <row r="139" spans="1:30" s="51" customFormat="1" ht="22.2" customHeight="1">
      <c r="A139" s="221"/>
      <c r="B139" s="223" t="s">
        <v>433</v>
      </c>
      <c r="C139" s="223">
        <v>7858</v>
      </c>
      <c r="D139" s="224">
        <v>190</v>
      </c>
      <c r="E139" s="223">
        <v>58</v>
      </c>
      <c r="F139" s="223"/>
      <c r="G139" s="223">
        <v>6</v>
      </c>
      <c r="H139" s="223">
        <v>0</v>
      </c>
      <c r="I139" s="223">
        <v>0</v>
      </c>
      <c r="J139" s="306">
        <v>2400</v>
      </c>
      <c r="K139" s="282"/>
      <c r="L139" s="306">
        <v>2400</v>
      </c>
      <c r="M139" s="307"/>
      <c r="N139" s="282"/>
      <c r="O139" s="282"/>
      <c r="P139" s="282"/>
      <c r="Q139" s="233"/>
      <c r="R139" s="228"/>
      <c r="S139" s="240"/>
      <c r="T139" s="282"/>
      <c r="U139" s="233"/>
      <c r="V139" s="233"/>
      <c r="W139" s="228"/>
      <c r="X139" s="228"/>
      <c r="Y139" s="228"/>
      <c r="Z139" s="228"/>
      <c r="AA139" s="221"/>
      <c r="AB139" s="282"/>
      <c r="AC139" s="282"/>
      <c r="AD139" s="282"/>
    </row>
    <row r="140" spans="1:30" s="51" customFormat="1" ht="22.2" customHeight="1">
      <c r="A140" s="221"/>
      <c r="B140" s="223" t="s">
        <v>433</v>
      </c>
      <c r="C140" s="223">
        <v>8368</v>
      </c>
      <c r="D140" s="224">
        <v>155</v>
      </c>
      <c r="E140" s="223">
        <v>68</v>
      </c>
      <c r="F140" s="223"/>
      <c r="G140" s="223">
        <v>8</v>
      </c>
      <c r="H140" s="223">
        <v>0</v>
      </c>
      <c r="I140" s="223">
        <v>33</v>
      </c>
      <c r="J140" s="306">
        <v>3233</v>
      </c>
      <c r="K140" s="282"/>
      <c r="L140" s="306">
        <v>3233</v>
      </c>
      <c r="M140" s="307"/>
      <c r="N140" s="282"/>
      <c r="O140" s="282"/>
      <c r="P140" s="282"/>
      <c r="Q140" s="233"/>
      <c r="R140" s="228"/>
      <c r="S140" s="240"/>
      <c r="T140" s="282"/>
      <c r="U140" s="233"/>
      <c r="V140" s="233"/>
      <c r="W140" s="228"/>
      <c r="X140" s="228"/>
      <c r="Y140" s="228"/>
      <c r="Z140" s="228"/>
      <c r="AA140" s="221"/>
      <c r="AB140" s="282"/>
      <c r="AC140" s="282"/>
      <c r="AD140" s="282"/>
    </row>
    <row r="141" spans="1:30" s="51" customFormat="1" ht="22.2" customHeight="1">
      <c r="A141" s="221">
        <v>62</v>
      </c>
      <c r="B141" s="223" t="s">
        <v>433</v>
      </c>
      <c r="C141" s="223">
        <v>7602</v>
      </c>
      <c r="D141" s="224">
        <v>31</v>
      </c>
      <c r="E141" s="223">
        <v>2</v>
      </c>
      <c r="F141" s="223" t="s">
        <v>620</v>
      </c>
      <c r="G141" s="223">
        <v>10</v>
      </c>
      <c r="H141" s="223">
        <v>2</v>
      </c>
      <c r="I141" s="223">
        <v>20</v>
      </c>
      <c r="J141" s="306">
        <v>4220</v>
      </c>
      <c r="K141" s="282"/>
      <c r="L141" s="306">
        <v>4220</v>
      </c>
      <c r="M141" s="307"/>
      <c r="N141" s="282"/>
      <c r="O141" s="282"/>
      <c r="P141" s="282"/>
      <c r="Q141" s="233"/>
      <c r="R141" s="228"/>
      <c r="S141" s="240"/>
      <c r="T141" s="282"/>
      <c r="U141" s="233"/>
      <c r="V141" s="233"/>
      <c r="W141" s="228"/>
      <c r="X141" s="228"/>
      <c r="Y141" s="228"/>
      <c r="Z141" s="228"/>
      <c r="AA141" s="221">
        <v>62</v>
      </c>
      <c r="AB141" s="282" t="s">
        <v>63</v>
      </c>
      <c r="AC141" s="282" t="s">
        <v>935</v>
      </c>
      <c r="AD141" s="282" t="s">
        <v>936</v>
      </c>
    </row>
    <row r="142" spans="1:30" s="51" customFormat="1" ht="22.2" customHeight="1">
      <c r="A142" s="221"/>
      <c r="B142" s="223"/>
      <c r="C142" s="223"/>
      <c r="D142" s="224"/>
      <c r="E142" s="223"/>
      <c r="F142" s="238"/>
      <c r="G142" s="223"/>
      <c r="H142" s="223"/>
      <c r="I142" s="223"/>
      <c r="J142" s="306"/>
      <c r="K142" s="282"/>
      <c r="L142" s="306"/>
      <c r="M142" s="307"/>
      <c r="N142" s="282"/>
      <c r="O142" s="282"/>
      <c r="P142" s="282"/>
      <c r="Q142" s="233"/>
      <c r="R142" s="228"/>
      <c r="S142" s="240"/>
      <c r="T142" s="282"/>
      <c r="U142" s="233"/>
      <c r="V142" s="233"/>
      <c r="W142" s="228"/>
      <c r="X142" s="228"/>
      <c r="Y142" s="228"/>
      <c r="Z142" s="228"/>
      <c r="AA142" s="221"/>
      <c r="AB142" s="282"/>
      <c r="AC142" s="282"/>
      <c r="AD142" s="282" t="s">
        <v>937</v>
      </c>
    </row>
    <row r="143" spans="1:30" s="51" customFormat="1" ht="22.2" customHeight="1">
      <c r="A143" s="221">
        <v>63</v>
      </c>
      <c r="B143" s="223" t="s">
        <v>433</v>
      </c>
      <c r="C143" s="223">
        <v>820</v>
      </c>
      <c r="D143" s="224">
        <v>76</v>
      </c>
      <c r="E143" s="223">
        <v>20</v>
      </c>
      <c r="F143" s="223" t="s">
        <v>620</v>
      </c>
      <c r="G143" s="223">
        <v>14</v>
      </c>
      <c r="H143" s="223">
        <v>1</v>
      </c>
      <c r="I143" s="223">
        <v>34</v>
      </c>
      <c r="J143" s="306">
        <v>5734</v>
      </c>
      <c r="K143" s="282"/>
      <c r="L143" s="306">
        <v>5734</v>
      </c>
      <c r="M143" s="307"/>
      <c r="N143" s="282"/>
      <c r="O143" s="282"/>
      <c r="P143" s="282"/>
      <c r="Q143" s="233"/>
      <c r="R143" s="228"/>
      <c r="S143" s="240"/>
      <c r="T143" s="282"/>
      <c r="U143" s="233"/>
      <c r="V143" s="233"/>
      <c r="W143" s="228"/>
      <c r="X143" s="228"/>
      <c r="Y143" s="228"/>
      <c r="Z143" s="228"/>
      <c r="AA143" s="221">
        <v>63</v>
      </c>
      <c r="AB143" s="282" t="s">
        <v>63</v>
      </c>
      <c r="AC143" s="282" t="s">
        <v>938</v>
      </c>
      <c r="AD143" s="282" t="s">
        <v>939</v>
      </c>
    </row>
    <row r="144" spans="1:30" s="51" customFormat="1" ht="22.2" customHeight="1">
      <c r="A144" s="221"/>
      <c r="B144" s="223" t="s">
        <v>433</v>
      </c>
      <c r="C144" s="223">
        <v>7039</v>
      </c>
      <c r="D144" s="224">
        <v>78</v>
      </c>
      <c r="E144" s="223">
        <v>39</v>
      </c>
      <c r="F144" s="238"/>
      <c r="G144" s="223">
        <v>7</v>
      </c>
      <c r="H144" s="223">
        <v>0</v>
      </c>
      <c r="I144" s="223">
        <v>24</v>
      </c>
      <c r="J144" s="306">
        <v>2824</v>
      </c>
      <c r="K144" s="282"/>
      <c r="L144" s="306">
        <v>2824</v>
      </c>
      <c r="M144" s="307"/>
      <c r="N144" s="282"/>
      <c r="O144" s="282"/>
      <c r="P144" s="282"/>
      <c r="Q144" s="233"/>
      <c r="R144" s="228"/>
      <c r="S144" s="240"/>
      <c r="T144" s="282"/>
      <c r="U144" s="233"/>
      <c r="V144" s="233"/>
      <c r="W144" s="228"/>
      <c r="X144" s="228"/>
      <c r="Y144" s="228"/>
      <c r="Z144" s="228"/>
      <c r="AA144" s="221"/>
      <c r="AB144" s="282"/>
      <c r="AC144" s="282"/>
      <c r="AD144" s="282"/>
    </row>
    <row r="145" spans="1:30" s="51" customFormat="1" ht="22.2" customHeight="1">
      <c r="A145" s="221">
        <v>64</v>
      </c>
      <c r="B145" s="223" t="s">
        <v>433</v>
      </c>
      <c r="C145" s="223">
        <v>2844</v>
      </c>
      <c r="D145" s="224">
        <v>66</v>
      </c>
      <c r="E145" s="223">
        <v>44</v>
      </c>
      <c r="F145" s="223" t="s">
        <v>620</v>
      </c>
      <c r="G145" s="223">
        <v>8</v>
      </c>
      <c r="H145" s="223">
        <v>2</v>
      </c>
      <c r="I145" s="223">
        <v>84</v>
      </c>
      <c r="J145" s="306">
        <v>3484</v>
      </c>
      <c r="K145" s="282"/>
      <c r="L145" s="306">
        <v>3484</v>
      </c>
      <c r="M145" s="307"/>
      <c r="N145" s="282"/>
      <c r="O145" s="282"/>
      <c r="P145" s="282"/>
      <c r="Q145" s="233"/>
      <c r="R145" s="228"/>
      <c r="S145" s="240"/>
      <c r="T145" s="282"/>
      <c r="U145" s="233"/>
      <c r="V145" s="233"/>
      <c r="W145" s="228"/>
      <c r="X145" s="228"/>
      <c r="Y145" s="228"/>
      <c r="Z145" s="228"/>
      <c r="AA145" s="221">
        <v>64</v>
      </c>
      <c r="AB145" s="282" t="s">
        <v>86</v>
      </c>
      <c r="AC145" s="282" t="s">
        <v>940</v>
      </c>
      <c r="AD145" s="282" t="s">
        <v>941</v>
      </c>
    </row>
    <row r="146" spans="1:30" s="51" customFormat="1" ht="22.2" customHeight="1">
      <c r="A146" s="221">
        <v>65</v>
      </c>
      <c r="B146" s="223" t="s">
        <v>433</v>
      </c>
      <c r="C146" s="223">
        <v>6201</v>
      </c>
      <c r="D146" s="224">
        <v>106</v>
      </c>
      <c r="E146" s="223">
        <v>1</v>
      </c>
      <c r="F146" s="223" t="s">
        <v>620</v>
      </c>
      <c r="G146" s="223">
        <v>1</v>
      </c>
      <c r="H146" s="223">
        <v>2</v>
      </c>
      <c r="I146" s="223">
        <v>85</v>
      </c>
      <c r="J146" s="306">
        <v>685</v>
      </c>
      <c r="K146" s="282"/>
      <c r="L146" s="306">
        <v>685</v>
      </c>
      <c r="M146" s="307"/>
      <c r="N146" s="282"/>
      <c r="O146" s="282"/>
      <c r="P146" s="282"/>
      <c r="Q146" s="233"/>
      <c r="R146" s="228"/>
      <c r="S146" s="240"/>
      <c r="T146" s="282"/>
      <c r="U146" s="233"/>
      <c r="V146" s="233"/>
      <c r="W146" s="228"/>
      <c r="X146" s="228"/>
      <c r="Y146" s="228"/>
      <c r="Z146" s="228"/>
      <c r="AA146" s="221">
        <v>65</v>
      </c>
      <c r="AB146" s="282" t="s">
        <v>63</v>
      </c>
      <c r="AC146" s="282" t="s">
        <v>942</v>
      </c>
      <c r="AD146" s="282" t="s">
        <v>943</v>
      </c>
    </row>
    <row r="147" spans="1:30" s="51" customFormat="1" ht="22.2" customHeight="1">
      <c r="A147" s="221"/>
      <c r="B147" s="223" t="s">
        <v>927</v>
      </c>
      <c r="C147" s="223">
        <v>622</v>
      </c>
      <c r="D147" s="224">
        <v>49</v>
      </c>
      <c r="E147" s="223">
        <v>22</v>
      </c>
      <c r="F147" s="238"/>
      <c r="G147" s="223">
        <v>3</v>
      </c>
      <c r="H147" s="223">
        <v>3</v>
      </c>
      <c r="I147" s="223">
        <v>14</v>
      </c>
      <c r="J147" s="306">
        <v>1514</v>
      </c>
      <c r="K147" s="282"/>
      <c r="L147" s="306">
        <v>1514</v>
      </c>
      <c r="M147" s="307"/>
      <c r="N147" s="282"/>
      <c r="O147" s="282"/>
      <c r="P147" s="282"/>
      <c r="Q147" s="233"/>
      <c r="R147" s="228"/>
      <c r="S147" s="240"/>
      <c r="T147" s="282"/>
      <c r="U147" s="233"/>
      <c r="V147" s="233"/>
      <c r="W147" s="228"/>
      <c r="X147" s="228"/>
      <c r="Y147" s="228"/>
      <c r="Z147" s="228"/>
      <c r="AA147" s="221"/>
      <c r="AB147" s="282"/>
      <c r="AC147" s="282"/>
      <c r="AD147" s="282"/>
    </row>
    <row r="148" spans="1:30" s="51" customFormat="1" ht="22.2" customHeight="1">
      <c r="A148" s="221"/>
      <c r="B148" s="223" t="s">
        <v>433</v>
      </c>
      <c r="C148" s="223">
        <v>2804</v>
      </c>
      <c r="D148" s="224">
        <v>101</v>
      </c>
      <c r="E148" s="223">
        <v>4</v>
      </c>
      <c r="F148" s="223"/>
      <c r="G148" s="223">
        <v>16</v>
      </c>
      <c r="H148" s="223">
        <v>0</v>
      </c>
      <c r="I148" s="223">
        <v>97</v>
      </c>
      <c r="J148" s="306">
        <v>6497</v>
      </c>
      <c r="K148" s="282"/>
      <c r="L148" s="306">
        <v>6497</v>
      </c>
      <c r="M148" s="307"/>
      <c r="N148" s="282"/>
      <c r="O148" s="282"/>
      <c r="P148" s="282"/>
      <c r="Q148" s="233"/>
      <c r="R148" s="228"/>
      <c r="S148" s="240"/>
      <c r="T148" s="282"/>
      <c r="U148" s="233"/>
      <c r="V148" s="233"/>
      <c r="W148" s="228"/>
      <c r="X148" s="228"/>
      <c r="Y148" s="228"/>
      <c r="Z148" s="228"/>
      <c r="AA148" s="221"/>
      <c r="AB148" s="282"/>
      <c r="AC148" s="282"/>
      <c r="AD148" s="282"/>
    </row>
    <row r="149" spans="1:30" s="51" customFormat="1" ht="22.2" customHeight="1">
      <c r="A149" s="221"/>
      <c r="B149" s="223" t="s">
        <v>433</v>
      </c>
      <c r="C149" s="223">
        <v>5099</v>
      </c>
      <c r="D149" s="224">
        <v>93</v>
      </c>
      <c r="E149" s="223">
        <v>99</v>
      </c>
      <c r="F149" s="223"/>
      <c r="G149" s="223">
        <v>12</v>
      </c>
      <c r="H149" s="223">
        <v>0</v>
      </c>
      <c r="I149" s="223">
        <v>0</v>
      </c>
      <c r="J149" s="306">
        <v>4800</v>
      </c>
      <c r="K149" s="282"/>
      <c r="L149" s="306">
        <v>4800</v>
      </c>
      <c r="M149" s="307"/>
      <c r="N149" s="282"/>
      <c r="O149" s="282"/>
      <c r="P149" s="282"/>
      <c r="Q149" s="233"/>
      <c r="R149" s="228"/>
      <c r="S149" s="240"/>
      <c r="T149" s="282"/>
      <c r="U149" s="233"/>
      <c r="V149" s="233"/>
      <c r="W149" s="228"/>
      <c r="X149" s="228"/>
      <c r="Y149" s="228"/>
      <c r="Z149" s="228"/>
      <c r="AA149" s="221"/>
      <c r="AB149" s="282"/>
      <c r="AC149" s="282"/>
      <c r="AD149" s="282"/>
    </row>
    <row r="150" spans="1:30" s="51" customFormat="1" ht="22.2" customHeight="1">
      <c r="A150" s="221"/>
      <c r="B150" s="223" t="s">
        <v>927</v>
      </c>
      <c r="C150" s="223">
        <v>628</v>
      </c>
      <c r="D150" s="224">
        <v>47</v>
      </c>
      <c r="E150" s="223">
        <v>28</v>
      </c>
      <c r="F150" s="223"/>
      <c r="G150" s="223">
        <v>4</v>
      </c>
      <c r="H150" s="223">
        <v>2</v>
      </c>
      <c r="I150" s="223">
        <v>77</v>
      </c>
      <c r="J150" s="306">
        <v>677</v>
      </c>
      <c r="K150" s="282"/>
      <c r="L150" s="306">
        <v>677</v>
      </c>
      <c r="M150" s="307"/>
      <c r="N150" s="282"/>
      <c r="O150" s="282"/>
      <c r="P150" s="282"/>
      <c r="Q150" s="233"/>
      <c r="R150" s="228"/>
      <c r="S150" s="240"/>
      <c r="T150" s="282"/>
      <c r="U150" s="233"/>
      <c r="V150" s="233"/>
      <c r="W150" s="228"/>
      <c r="X150" s="228"/>
      <c r="Y150" s="228"/>
      <c r="Z150" s="228"/>
      <c r="AA150" s="221"/>
      <c r="AB150" s="282"/>
      <c r="AC150" s="282"/>
      <c r="AD150" s="282"/>
    </row>
    <row r="151" spans="1:30" s="51" customFormat="1" ht="22.2" customHeight="1">
      <c r="A151" s="221">
        <v>66</v>
      </c>
      <c r="B151" s="223" t="s">
        <v>433</v>
      </c>
      <c r="C151" s="223">
        <v>3062</v>
      </c>
      <c r="D151" s="224">
        <v>126</v>
      </c>
      <c r="E151" s="223">
        <v>62</v>
      </c>
      <c r="F151" s="223" t="s">
        <v>620</v>
      </c>
      <c r="G151" s="223">
        <v>28</v>
      </c>
      <c r="H151" s="223">
        <v>0</v>
      </c>
      <c r="I151" s="279">
        <v>46</v>
      </c>
      <c r="J151" s="306">
        <v>11246</v>
      </c>
      <c r="K151" s="282"/>
      <c r="L151" s="306">
        <v>11246</v>
      </c>
      <c r="M151" s="307"/>
      <c r="N151" s="282"/>
      <c r="O151" s="282"/>
      <c r="P151" s="282"/>
      <c r="Q151" s="233"/>
      <c r="R151" s="228"/>
      <c r="S151" s="240"/>
      <c r="T151" s="282"/>
      <c r="U151" s="233"/>
      <c r="V151" s="233"/>
      <c r="W151" s="228"/>
      <c r="X151" s="228"/>
      <c r="Y151" s="228"/>
      <c r="Z151" s="228"/>
      <c r="AA151" s="221">
        <v>66</v>
      </c>
      <c r="AB151" s="282" t="s">
        <v>70</v>
      </c>
      <c r="AC151" s="282" t="s">
        <v>944</v>
      </c>
      <c r="AD151" s="282" t="s">
        <v>945</v>
      </c>
    </row>
    <row r="152" spans="1:30" s="51" customFormat="1" ht="22.2" customHeight="1">
      <c r="A152" s="221">
        <v>67</v>
      </c>
      <c r="B152" s="223" t="s">
        <v>433</v>
      </c>
      <c r="C152" s="223">
        <v>6039</v>
      </c>
      <c r="D152" s="224">
        <v>115</v>
      </c>
      <c r="E152" s="223">
        <v>39</v>
      </c>
      <c r="F152" s="223" t="s">
        <v>620</v>
      </c>
      <c r="G152" s="223">
        <v>33</v>
      </c>
      <c r="H152" s="223">
        <v>2</v>
      </c>
      <c r="I152" s="223">
        <v>80</v>
      </c>
      <c r="J152" s="306">
        <v>13480</v>
      </c>
      <c r="K152" s="282"/>
      <c r="L152" s="306">
        <v>13480</v>
      </c>
      <c r="M152" s="307"/>
      <c r="N152" s="282"/>
      <c r="O152" s="282"/>
      <c r="P152" s="282"/>
      <c r="Q152" s="233"/>
      <c r="R152" s="228"/>
      <c r="S152" s="240"/>
      <c r="T152" s="282"/>
      <c r="U152" s="233"/>
      <c r="V152" s="233"/>
      <c r="W152" s="228"/>
      <c r="X152" s="228"/>
      <c r="Y152" s="228"/>
      <c r="Z152" s="228"/>
      <c r="AA152" s="221">
        <v>67</v>
      </c>
      <c r="AB152" s="282" t="s">
        <v>70</v>
      </c>
      <c r="AC152" s="282" t="s">
        <v>946</v>
      </c>
      <c r="AD152" s="282" t="s">
        <v>947</v>
      </c>
    </row>
    <row r="153" spans="1:30" s="51" customFormat="1" ht="22.2" customHeight="1">
      <c r="A153" s="221"/>
      <c r="B153" s="223"/>
      <c r="C153" s="223"/>
      <c r="D153" s="224"/>
      <c r="E153" s="223"/>
      <c r="F153" s="238"/>
      <c r="G153" s="223"/>
      <c r="H153" s="223"/>
      <c r="I153" s="223"/>
      <c r="J153" s="306"/>
      <c r="K153" s="282"/>
      <c r="L153" s="306"/>
      <c r="M153" s="307"/>
      <c r="N153" s="282"/>
      <c r="O153" s="282"/>
      <c r="P153" s="282"/>
      <c r="Q153" s="233"/>
      <c r="R153" s="228"/>
      <c r="S153" s="240"/>
      <c r="T153" s="282"/>
      <c r="U153" s="233"/>
      <c r="V153" s="233"/>
      <c r="W153" s="228"/>
      <c r="X153" s="228"/>
      <c r="Y153" s="228"/>
      <c r="Z153" s="228"/>
      <c r="AA153" s="221"/>
      <c r="AB153" s="282"/>
      <c r="AC153" s="282" t="s">
        <v>948</v>
      </c>
      <c r="AD153" s="282" t="s">
        <v>949</v>
      </c>
    </row>
    <row r="154" spans="1:30" s="51" customFormat="1" ht="22.2" customHeight="1">
      <c r="A154" s="221">
        <v>68</v>
      </c>
      <c r="B154" s="223" t="s">
        <v>459</v>
      </c>
      <c r="C154" s="223">
        <v>674</v>
      </c>
      <c r="D154" s="224">
        <v>68</v>
      </c>
      <c r="E154" s="223">
        <v>24</v>
      </c>
      <c r="F154" s="223" t="s">
        <v>620</v>
      </c>
      <c r="G154" s="223">
        <v>12</v>
      </c>
      <c r="H154" s="223">
        <v>1</v>
      </c>
      <c r="I154" s="223">
        <v>50</v>
      </c>
      <c r="J154" s="306">
        <v>4950</v>
      </c>
      <c r="K154" s="282"/>
      <c r="L154" s="306">
        <v>4950</v>
      </c>
      <c r="M154" s="307"/>
      <c r="N154" s="282"/>
      <c r="O154" s="282"/>
      <c r="P154" s="282"/>
      <c r="Q154" s="233"/>
      <c r="R154" s="228"/>
      <c r="S154" s="240"/>
      <c r="T154" s="282"/>
      <c r="U154" s="233"/>
      <c r="V154" s="233"/>
      <c r="W154" s="228"/>
      <c r="X154" s="228"/>
      <c r="Y154" s="228"/>
      <c r="Z154" s="228"/>
      <c r="AA154" s="221">
        <v>68</v>
      </c>
      <c r="AB154" s="282" t="s">
        <v>63</v>
      </c>
      <c r="AC154" s="282" t="s">
        <v>950</v>
      </c>
      <c r="AD154" s="282" t="s">
        <v>951</v>
      </c>
    </row>
    <row r="155" spans="1:30" s="51" customFormat="1" ht="22.2" customHeight="1">
      <c r="A155" s="221"/>
      <c r="B155" s="223"/>
      <c r="C155" s="223"/>
      <c r="D155" s="224"/>
      <c r="E155" s="223"/>
      <c r="F155" s="238"/>
      <c r="G155" s="223"/>
      <c r="H155" s="223"/>
      <c r="I155" s="223"/>
      <c r="J155" s="306"/>
      <c r="K155" s="282"/>
      <c r="L155" s="306"/>
      <c r="M155" s="307"/>
      <c r="N155" s="282"/>
      <c r="O155" s="282"/>
      <c r="P155" s="282"/>
      <c r="Q155" s="233"/>
      <c r="R155" s="228"/>
      <c r="S155" s="240"/>
      <c r="T155" s="282"/>
      <c r="U155" s="233"/>
      <c r="V155" s="233"/>
      <c r="W155" s="228"/>
      <c r="X155" s="228"/>
      <c r="Y155" s="228"/>
      <c r="Z155" s="228"/>
      <c r="AA155" s="221"/>
      <c r="AB155" s="282"/>
      <c r="AC155" s="282"/>
      <c r="AD155" s="282" t="s">
        <v>260</v>
      </c>
    </row>
    <row r="156" spans="1:30" s="51" customFormat="1" ht="20.399999999999999" customHeight="1">
      <c r="A156" s="221">
        <v>69</v>
      </c>
      <c r="B156" s="223" t="s">
        <v>433</v>
      </c>
      <c r="C156" s="223">
        <v>7847</v>
      </c>
      <c r="D156" s="224">
        <v>213</v>
      </c>
      <c r="E156" s="223">
        <v>47</v>
      </c>
      <c r="F156" s="223" t="s">
        <v>620</v>
      </c>
      <c r="G156" s="223">
        <v>10</v>
      </c>
      <c r="H156" s="223">
        <v>0</v>
      </c>
      <c r="I156" s="223">
        <v>0</v>
      </c>
      <c r="J156" s="306">
        <v>4000</v>
      </c>
      <c r="K156" s="282"/>
      <c r="L156" s="306">
        <v>4000</v>
      </c>
      <c r="M156" s="307"/>
      <c r="N156" s="282"/>
      <c r="O156" s="282"/>
      <c r="P156" s="282"/>
      <c r="Q156" s="233"/>
      <c r="R156" s="228"/>
      <c r="S156" s="240"/>
      <c r="T156" s="282"/>
      <c r="U156" s="233"/>
      <c r="V156" s="233"/>
      <c r="W156" s="228"/>
      <c r="X156" s="228"/>
      <c r="Y156" s="228"/>
      <c r="Z156" s="228"/>
      <c r="AA156" s="221">
        <v>69</v>
      </c>
      <c r="AB156" s="282" t="s">
        <v>63</v>
      </c>
      <c r="AC156" s="282" t="s">
        <v>952</v>
      </c>
      <c r="AD156" s="282" t="s">
        <v>953</v>
      </c>
    </row>
    <row r="157" spans="1:30" s="51" customFormat="1" ht="20.399999999999999" customHeight="1">
      <c r="A157" s="221"/>
      <c r="B157" s="223"/>
      <c r="C157" s="223"/>
      <c r="D157" s="224"/>
      <c r="E157" s="223"/>
      <c r="F157" s="238"/>
      <c r="G157" s="223"/>
      <c r="H157" s="223"/>
      <c r="I157" s="223"/>
      <c r="J157" s="306"/>
      <c r="K157" s="282"/>
      <c r="L157" s="306"/>
      <c r="M157" s="307"/>
      <c r="N157" s="282"/>
      <c r="O157" s="282"/>
      <c r="P157" s="282"/>
      <c r="Q157" s="233"/>
      <c r="R157" s="228"/>
      <c r="S157" s="240"/>
      <c r="T157" s="282"/>
      <c r="U157" s="233"/>
      <c r="V157" s="233"/>
      <c r="W157" s="228"/>
      <c r="X157" s="228"/>
      <c r="Y157" s="228"/>
      <c r="Z157" s="228"/>
      <c r="AA157" s="221"/>
      <c r="AB157" s="282"/>
      <c r="AC157" s="282" t="s">
        <v>954</v>
      </c>
      <c r="AD157" s="282" t="s">
        <v>955</v>
      </c>
    </row>
    <row r="158" spans="1:30" s="51" customFormat="1" ht="28.2" customHeight="1">
      <c r="A158" s="221">
        <v>70</v>
      </c>
      <c r="B158" s="223" t="s">
        <v>459</v>
      </c>
      <c r="C158" s="223">
        <v>633</v>
      </c>
      <c r="D158" s="224">
        <v>64</v>
      </c>
      <c r="E158" s="223">
        <v>33</v>
      </c>
      <c r="F158" s="223" t="s">
        <v>620</v>
      </c>
      <c r="G158" s="223">
        <v>12</v>
      </c>
      <c r="H158" s="223">
        <v>2</v>
      </c>
      <c r="I158" s="223">
        <v>52</v>
      </c>
      <c r="J158" s="306">
        <v>5052</v>
      </c>
      <c r="K158" s="282"/>
      <c r="L158" s="306">
        <v>5052</v>
      </c>
      <c r="M158" s="307"/>
      <c r="N158" s="282"/>
      <c r="O158" s="282"/>
      <c r="P158" s="282"/>
      <c r="Q158" s="233"/>
      <c r="R158" s="228"/>
      <c r="S158" s="240"/>
      <c r="T158" s="282"/>
      <c r="U158" s="233"/>
      <c r="V158" s="233"/>
      <c r="W158" s="228"/>
      <c r="X158" s="228"/>
      <c r="Y158" s="228"/>
      <c r="Z158" s="228"/>
      <c r="AA158" s="221">
        <v>70</v>
      </c>
      <c r="AB158" s="282" t="s">
        <v>70</v>
      </c>
      <c r="AC158" s="282" t="s">
        <v>956</v>
      </c>
      <c r="AD158" s="282" t="s">
        <v>926</v>
      </c>
    </row>
    <row r="159" spans="1:30" s="51" customFormat="1" ht="28.2" customHeight="1">
      <c r="A159" s="221">
        <v>71</v>
      </c>
      <c r="B159" s="223" t="s">
        <v>433</v>
      </c>
      <c r="C159" s="223">
        <v>7550</v>
      </c>
      <c r="D159" s="224">
        <v>206</v>
      </c>
      <c r="E159" s="223">
        <v>50</v>
      </c>
      <c r="F159" s="223" t="s">
        <v>620</v>
      </c>
      <c r="G159" s="223">
        <v>4</v>
      </c>
      <c r="H159" s="223">
        <v>3</v>
      </c>
      <c r="I159" s="223">
        <v>87</v>
      </c>
      <c r="J159" s="306">
        <v>1987</v>
      </c>
      <c r="K159" s="282"/>
      <c r="L159" s="306">
        <v>1987</v>
      </c>
      <c r="M159" s="307"/>
      <c r="N159" s="282"/>
      <c r="O159" s="282"/>
      <c r="P159" s="282"/>
      <c r="Q159" s="233"/>
      <c r="R159" s="228"/>
      <c r="S159" s="240"/>
      <c r="T159" s="282"/>
      <c r="U159" s="233"/>
      <c r="V159" s="233"/>
      <c r="W159" s="228"/>
      <c r="X159" s="228"/>
      <c r="Y159" s="228"/>
      <c r="Z159" s="228"/>
      <c r="AA159" s="221">
        <v>71</v>
      </c>
      <c r="AB159" s="282" t="s">
        <v>86</v>
      </c>
      <c r="AC159" s="282" t="s">
        <v>957</v>
      </c>
      <c r="AD159" s="282" t="s">
        <v>366</v>
      </c>
    </row>
    <row r="160" spans="1:30" s="51" customFormat="1" ht="28.2" customHeight="1">
      <c r="A160" s="221">
        <v>72</v>
      </c>
      <c r="B160" s="223" t="s">
        <v>433</v>
      </c>
      <c r="C160" s="223">
        <v>7846</v>
      </c>
      <c r="D160" s="224">
        <v>212</v>
      </c>
      <c r="E160" s="223">
        <v>46</v>
      </c>
      <c r="F160" s="223" t="s">
        <v>620</v>
      </c>
      <c r="G160" s="223">
        <v>10</v>
      </c>
      <c r="H160" s="223">
        <v>0</v>
      </c>
      <c r="I160" s="223">
        <v>0</v>
      </c>
      <c r="J160" s="306">
        <v>4000</v>
      </c>
      <c r="K160" s="282"/>
      <c r="L160" s="306">
        <v>4000</v>
      </c>
      <c r="M160" s="307"/>
      <c r="N160" s="282"/>
      <c r="O160" s="282"/>
      <c r="P160" s="282"/>
      <c r="Q160" s="233"/>
      <c r="R160" s="228"/>
      <c r="S160" s="240"/>
      <c r="T160" s="282"/>
      <c r="U160" s="233"/>
      <c r="V160" s="233"/>
      <c r="W160" s="228"/>
      <c r="X160" s="228"/>
      <c r="Y160" s="228"/>
      <c r="Z160" s="228"/>
      <c r="AA160" s="221">
        <v>72</v>
      </c>
      <c r="AB160" s="282" t="s">
        <v>63</v>
      </c>
      <c r="AC160" s="282" t="s">
        <v>958</v>
      </c>
      <c r="AD160" s="282" t="s">
        <v>366</v>
      </c>
    </row>
    <row r="161" spans="1:30" s="51" customFormat="1" ht="28.2" customHeight="1">
      <c r="A161" s="221">
        <v>73</v>
      </c>
      <c r="B161" s="223" t="s">
        <v>459</v>
      </c>
      <c r="C161" s="223">
        <v>629</v>
      </c>
      <c r="D161" s="224">
        <v>56</v>
      </c>
      <c r="E161" s="223">
        <v>29</v>
      </c>
      <c r="F161" s="223" t="s">
        <v>620</v>
      </c>
      <c r="G161" s="223">
        <v>7</v>
      </c>
      <c r="H161" s="223">
        <v>2</v>
      </c>
      <c r="I161" s="223">
        <v>68</v>
      </c>
      <c r="J161" s="306">
        <v>3068</v>
      </c>
      <c r="K161" s="282"/>
      <c r="L161" s="306">
        <v>3068</v>
      </c>
      <c r="M161" s="307"/>
      <c r="N161" s="282"/>
      <c r="O161" s="282"/>
      <c r="P161" s="282"/>
      <c r="Q161" s="233"/>
      <c r="R161" s="228"/>
      <c r="S161" s="240"/>
      <c r="T161" s="282"/>
      <c r="U161" s="233"/>
      <c r="V161" s="233"/>
      <c r="W161" s="228"/>
      <c r="X161" s="228"/>
      <c r="Y161" s="228"/>
      <c r="Z161" s="228"/>
      <c r="AA161" s="221">
        <v>73</v>
      </c>
      <c r="AB161" s="282" t="s">
        <v>70</v>
      </c>
      <c r="AC161" s="282" t="s">
        <v>959</v>
      </c>
      <c r="AD161" s="282" t="s">
        <v>960</v>
      </c>
    </row>
    <row r="162" spans="1:30" s="51" customFormat="1" ht="28.2" customHeight="1">
      <c r="A162" s="221">
        <v>74</v>
      </c>
      <c r="B162" s="223" t="s">
        <v>459</v>
      </c>
      <c r="C162" s="223">
        <v>630</v>
      </c>
      <c r="D162" s="224">
        <v>15</v>
      </c>
      <c r="E162" s="223">
        <v>30</v>
      </c>
      <c r="F162" s="223" t="s">
        <v>620</v>
      </c>
      <c r="G162" s="223">
        <v>23</v>
      </c>
      <c r="H162" s="223">
        <v>1</v>
      </c>
      <c r="I162" s="223">
        <v>89</v>
      </c>
      <c r="J162" s="306">
        <v>9389</v>
      </c>
      <c r="K162" s="282"/>
      <c r="L162" s="306">
        <v>9389</v>
      </c>
      <c r="M162" s="307"/>
      <c r="N162" s="282"/>
      <c r="O162" s="282"/>
      <c r="P162" s="282"/>
      <c r="Q162" s="233"/>
      <c r="R162" s="228"/>
      <c r="S162" s="240"/>
      <c r="T162" s="282"/>
      <c r="U162" s="233"/>
      <c r="V162" s="233"/>
      <c r="W162" s="228"/>
      <c r="X162" s="228"/>
      <c r="Y162" s="228"/>
      <c r="Z162" s="228"/>
      <c r="AA162" s="221">
        <v>74</v>
      </c>
      <c r="AB162" s="282" t="s">
        <v>70</v>
      </c>
      <c r="AC162" s="282" t="s">
        <v>961</v>
      </c>
      <c r="AD162" s="282" t="s">
        <v>366</v>
      </c>
    </row>
    <row r="163" spans="1:30" s="51" customFormat="1" ht="28.2" customHeight="1">
      <c r="A163" s="221"/>
      <c r="B163" s="223" t="s">
        <v>433</v>
      </c>
      <c r="C163" s="223">
        <v>5491</v>
      </c>
      <c r="D163" s="224">
        <v>142</v>
      </c>
      <c r="E163" s="223">
        <v>91</v>
      </c>
      <c r="F163" s="238"/>
      <c r="G163" s="223">
        <v>4</v>
      </c>
      <c r="H163" s="223">
        <v>3</v>
      </c>
      <c r="I163" s="223">
        <v>17</v>
      </c>
      <c r="J163" s="306">
        <v>1917</v>
      </c>
      <c r="K163" s="282"/>
      <c r="L163" s="306">
        <v>1917</v>
      </c>
      <c r="M163" s="307"/>
      <c r="N163" s="282"/>
      <c r="O163" s="282"/>
      <c r="P163" s="282"/>
      <c r="Q163" s="233"/>
      <c r="R163" s="228"/>
      <c r="S163" s="240"/>
      <c r="T163" s="282"/>
      <c r="U163" s="233"/>
      <c r="V163" s="233"/>
      <c r="W163" s="228"/>
      <c r="X163" s="228"/>
      <c r="Y163" s="228"/>
      <c r="Z163" s="228"/>
      <c r="AA163" s="221"/>
      <c r="AB163" s="282"/>
      <c r="AC163" s="282"/>
      <c r="AD163" s="282"/>
    </row>
    <row r="164" spans="1:30" s="51" customFormat="1" ht="28.2" customHeight="1">
      <c r="A164" s="221">
        <v>75</v>
      </c>
      <c r="B164" s="223" t="s">
        <v>433</v>
      </c>
      <c r="C164" s="223">
        <v>5191</v>
      </c>
      <c r="D164" s="224">
        <v>77</v>
      </c>
      <c r="E164" s="223">
        <v>91</v>
      </c>
      <c r="F164" s="223" t="s">
        <v>620</v>
      </c>
      <c r="G164" s="223">
        <v>17</v>
      </c>
      <c r="H164" s="223">
        <v>2</v>
      </c>
      <c r="I164" s="223">
        <v>70</v>
      </c>
      <c r="J164" s="306">
        <v>7070</v>
      </c>
      <c r="K164" s="282"/>
      <c r="L164" s="306">
        <v>7070</v>
      </c>
      <c r="M164" s="307"/>
      <c r="N164" s="282"/>
      <c r="O164" s="282"/>
      <c r="P164" s="282"/>
      <c r="Q164" s="233"/>
      <c r="R164" s="228"/>
      <c r="S164" s="240"/>
      <c r="T164" s="282"/>
      <c r="U164" s="233"/>
      <c r="V164" s="233"/>
      <c r="W164" s="228"/>
      <c r="X164" s="228"/>
      <c r="Y164" s="228"/>
      <c r="Z164" s="228"/>
      <c r="AA164" s="221">
        <v>75</v>
      </c>
      <c r="AB164" s="282" t="s">
        <v>70</v>
      </c>
      <c r="AC164" s="282" t="s">
        <v>962</v>
      </c>
      <c r="AD164" s="282" t="s">
        <v>963</v>
      </c>
    </row>
    <row r="165" spans="1:30" s="51" customFormat="1" ht="23.4" customHeight="1">
      <c r="A165" s="221"/>
      <c r="B165" s="223" t="s">
        <v>433</v>
      </c>
      <c r="C165" s="223">
        <v>5538</v>
      </c>
      <c r="D165" s="224">
        <v>91</v>
      </c>
      <c r="E165" s="223">
        <v>38</v>
      </c>
      <c r="F165" s="238"/>
      <c r="G165" s="223">
        <v>12</v>
      </c>
      <c r="H165" s="223">
        <v>1</v>
      </c>
      <c r="I165" s="223">
        <v>87</v>
      </c>
      <c r="J165" s="306">
        <v>4987</v>
      </c>
      <c r="K165" s="282"/>
      <c r="L165" s="306">
        <v>4987</v>
      </c>
      <c r="M165" s="307"/>
      <c r="N165" s="282"/>
      <c r="O165" s="282"/>
      <c r="P165" s="282"/>
      <c r="Q165" s="233"/>
      <c r="R165" s="228"/>
      <c r="S165" s="240"/>
      <c r="T165" s="282"/>
      <c r="U165" s="233"/>
      <c r="V165" s="233"/>
      <c r="W165" s="228"/>
      <c r="X165" s="228"/>
      <c r="Y165" s="228"/>
      <c r="Z165" s="228"/>
      <c r="AA165" s="221"/>
      <c r="AB165" s="282"/>
      <c r="AC165" s="282"/>
      <c r="AD165" s="282"/>
    </row>
    <row r="166" spans="1:30" s="51" customFormat="1" ht="23.4" customHeight="1">
      <c r="A166" s="221"/>
      <c r="B166" s="223" t="s">
        <v>459</v>
      </c>
      <c r="C166" s="223">
        <v>686</v>
      </c>
      <c r="D166" s="224">
        <v>114</v>
      </c>
      <c r="E166" s="223">
        <v>38</v>
      </c>
      <c r="F166" s="223"/>
      <c r="G166" s="223">
        <v>6</v>
      </c>
      <c r="H166" s="223">
        <v>0</v>
      </c>
      <c r="I166" s="223">
        <v>35</v>
      </c>
      <c r="J166" s="306">
        <v>2435</v>
      </c>
      <c r="K166" s="282"/>
      <c r="L166" s="306">
        <v>2435</v>
      </c>
      <c r="M166" s="307"/>
      <c r="N166" s="282"/>
      <c r="O166" s="282"/>
      <c r="P166" s="282"/>
      <c r="Q166" s="233"/>
      <c r="R166" s="228"/>
      <c r="S166" s="240"/>
      <c r="T166" s="282"/>
      <c r="U166" s="233"/>
      <c r="V166" s="233"/>
      <c r="W166" s="228"/>
      <c r="X166" s="228"/>
      <c r="Y166" s="228"/>
      <c r="Z166" s="228"/>
      <c r="AA166" s="221"/>
      <c r="AB166" s="282"/>
      <c r="AC166" s="282"/>
      <c r="AD166" s="282"/>
    </row>
    <row r="167" spans="1:30" s="51" customFormat="1" ht="21.6" customHeight="1">
      <c r="A167" s="221">
        <v>76</v>
      </c>
      <c r="B167" s="223" t="s">
        <v>433</v>
      </c>
      <c r="C167" s="223">
        <v>7040</v>
      </c>
      <c r="D167" s="224">
        <v>53</v>
      </c>
      <c r="E167" s="223">
        <v>40</v>
      </c>
      <c r="F167" s="223" t="s">
        <v>620</v>
      </c>
      <c r="G167" s="223">
        <v>11</v>
      </c>
      <c r="H167" s="223">
        <v>3</v>
      </c>
      <c r="I167" s="223">
        <v>62</v>
      </c>
      <c r="J167" s="306">
        <v>4762</v>
      </c>
      <c r="K167" s="282"/>
      <c r="L167" s="306">
        <v>4762</v>
      </c>
      <c r="M167" s="307"/>
      <c r="N167" s="282"/>
      <c r="O167" s="282"/>
      <c r="P167" s="282"/>
      <c r="Q167" s="233"/>
      <c r="R167" s="228"/>
      <c r="S167" s="240"/>
      <c r="T167" s="282"/>
      <c r="U167" s="233"/>
      <c r="V167" s="233"/>
      <c r="W167" s="228"/>
      <c r="X167" s="228"/>
      <c r="Y167" s="228"/>
      <c r="Z167" s="228"/>
      <c r="AA167" s="221">
        <v>76</v>
      </c>
      <c r="AB167" s="282" t="s">
        <v>70</v>
      </c>
      <c r="AC167" s="282" t="s">
        <v>964</v>
      </c>
      <c r="AD167" s="282" t="s">
        <v>965</v>
      </c>
    </row>
    <row r="168" spans="1:30" s="51" customFormat="1" ht="21.6" customHeight="1">
      <c r="A168" s="221"/>
      <c r="B168" s="223" t="s">
        <v>433</v>
      </c>
      <c r="C168" s="223">
        <v>5189</v>
      </c>
      <c r="D168" s="224">
        <v>76</v>
      </c>
      <c r="E168" s="223">
        <v>89</v>
      </c>
      <c r="F168" s="238"/>
      <c r="G168" s="223">
        <v>3</v>
      </c>
      <c r="H168" s="223">
        <v>0</v>
      </c>
      <c r="I168" s="223">
        <v>0</v>
      </c>
      <c r="J168" s="306">
        <v>1200</v>
      </c>
      <c r="K168" s="282"/>
      <c r="L168" s="306">
        <v>1200</v>
      </c>
      <c r="M168" s="307"/>
      <c r="N168" s="282"/>
      <c r="O168" s="282"/>
      <c r="P168" s="282"/>
      <c r="Q168" s="233"/>
      <c r="R168" s="228"/>
      <c r="S168" s="240"/>
      <c r="T168" s="282"/>
      <c r="U168" s="233"/>
      <c r="V168" s="233"/>
      <c r="W168" s="228"/>
      <c r="X168" s="228"/>
      <c r="Y168" s="228"/>
      <c r="Z168" s="228"/>
      <c r="AA168" s="221"/>
      <c r="AB168" s="282"/>
      <c r="AC168" s="282"/>
      <c r="AD168" s="282"/>
    </row>
    <row r="169" spans="1:30" s="51" customFormat="1" ht="21.6" customHeight="1">
      <c r="A169" s="221"/>
      <c r="B169" s="223" t="s">
        <v>459</v>
      </c>
      <c r="C169" s="223">
        <v>306</v>
      </c>
      <c r="D169" s="224">
        <v>54</v>
      </c>
      <c r="E169" s="223">
        <v>54</v>
      </c>
      <c r="F169" s="223"/>
      <c r="G169" s="223">
        <v>6</v>
      </c>
      <c r="H169" s="223">
        <v>2</v>
      </c>
      <c r="I169" s="223">
        <v>20</v>
      </c>
      <c r="J169" s="306">
        <v>2620</v>
      </c>
      <c r="K169" s="282"/>
      <c r="L169" s="306">
        <v>2620</v>
      </c>
      <c r="M169" s="307"/>
      <c r="N169" s="282"/>
      <c r="O169" s="282"/>
      <c r="P169" s="282"/>
      <c r="Q169" s="233"/>
      <c r="R169" s="228"/>
      <c r="S169" s="240"/>
      <c r="T169" s="282"/>
      <c r="U169" s="233"/>
      <c r="V169" s="233"/>
      <c r="W169" s="228"/>
      <c r="X169" s="228"/>
      <c r="Y169" s="228"/>
      <c r="Z169" s="228"/>
      <c r="AA169" s="221"/>
      <c r="AB169" s="282"/>
      <c r="AC169" s="282"/>
      <c r="AD169" s="282"/>
    </row>
    <row r="170" spans="1:30" s="51" customFormat="1" ht="21.6" customHeight="1">
      <c r="A170" s="221"/>
      <c r="B170" s="223" t="s">
        <v>433</v>
      </c>
      <c r="C170" s="223">
        <v>1403</v>
      </c>
      <c r="D170" s="224">
        <v>54</v>
      </c>
      <c r="E170" s="223">
        <v>3</v>
      </c>
      <c r="F170" s="223"/>
      <c r="G170" s="223">
        <v>11</v>
      </c>
      <c r="H170" s="223">
        <v>0</v>
      </c>
      <c r="I170" s="223">
        <v>55</v>
      </c>
      <c r="J170" s="306">
        <v>4455</v>
      </c>
      <c r="K170" s="282"/>
      <c r="L170" s="306">
        <v>4455</v>
      </c>
      <c r="M170" s="307"/>
      <c r="N170" s="282"/>
      <c r="O170" s="282"/>
      <c r="P170" s="282"/>
      <c r="Q170" s="233"/>
      <c r="R170" s="228"/>
      <c r="S170" s="240"/>
      <c r="T170" s="282"/>
      <c r="U170" s="233"/>
      <c r="V170" s="233"/>
      <c r="W170" s="228"/>
      <c r="X170" s="228"/>
      <c r="Y170" s="228"/>
      <c r="Z170" s="228"/>
      <c r="AA170" s="221"/>
      <c r="AB170" s="282"/>
      <c r="AC170" s="282"/>
      <c r="AD170" s="282"/>
    </row>
    <row r="171" spans="1:30" s="51" customFormat="1" ht="21.6" customHeight="1">
      <c r="A171" s="221"/>
      <c r="B171" s="223" t="s">
        <v>433</v>
      </c>
      <c r="C171" s="223">
        <v>7041</v>
      </c>
      <c r="D171" s="224">
        <v>146</v>
      </c>
      <c r="E171" s="223">
        <v>41</v>
      </c>
      <c r="F171" s="223"/>
      <c r="G171" s="223">
        <v>6</v>
      </c>
      <c r="H171" s="223">
        <v>3</v>
      </c>
      <c r="I171" s="223">
        <v>90</v>
      </c>
      <c r="J171" s="306">
        <v>2790</v>
      </c>
      <c r="K171" s="282"/>
      <c r="L171" s="306">
        <v>2790</v>
      </c>
      <c r="M171" s="307"/>
      <c r="N171" s="282"/>
      <c r="O171" s="282"/>
      <c r="P171" s="282"/>
      <c r="Q171" s="233"/>
      <c r="R171" s="228"/>
      <c r="S171" s="240"/>
      <c r="T171" s="282"/>
      <c r="U171" s="233"/>
      <c r="V171" s="233"/>
      <c r="W171" s="228"/>
      <c r="X171" s="228"/>
      <c r="Y171" s="228"/>
      <c r="Z171" s="228"/>
      <c r="AA171" s="221"/>
      <c r="AB171" s="282"/>
      <c r="AC171" s="282"/>
      <c r="AD171" s="282"/>
    </row>
    <row r="172" spans="1:30" s="51" customFormat="1" ht="21.6" customHeight="1">
      <c r="A172" s="221"/>
      <c r="B172" s="223" t="s">
        <v>433</v>
      </c>
      <c r="C172" s="223">
        <v>8159</v>
      </c>
      <c r="D172" s="224">
        <v>149</v>
      </c>
      <c r="E172" s="223">
        <v>59</v>
      </c>
      <c r="F172" s="223"/>
      <c r="G172" s="223">
        <v>2</v>
      </c>
      <c r="H172" s="223">
        <v>1</v>
      </c>
      <c r="I172" s="223">
        <v>98</v>
      </c>
      <c r="J172" s="306">
        <v>998</v>
      </c>
      <c r="K172" s="282"/>
      <c r="L172" s="306">
        <v>998</v>
      </c>
      <c r="M172" s="307"/>
      <c r="N172" s="282"/>
      <c r="O172" s="282"/>
      <c r="P172" s="282"/>
      <c r="Q172" s="233"/>
      <c r="R172" s="228"/>
      <c r="S172" s="240"/>
      <c r="T172" s="282"/>
      <c r="U172" s="233"/>
      <c r="V172" s="233"/>
      <c r="W172" s="228"/>
      <c r="X172" s="228"/>
      <c r="Y172" s="228"/>
      <c r="Z172" s="228"/>
      <c r="AA172" s="221"/>
      <c r="AB172" s="282"/>
      <c r="AC172" s="282"/>
      <c r="AD172" s="282"/>
    </row>
    <row r="173" spans="1:30" s="51" customFormat="1" ht="21" customHeight="1">
      <c r="A173" s="221">
        <v>77</v>
      </c>
      <c r="B173" s="223" t="s">
        <v>459</v>
      </c>
      <c r="C173" s="223">
        <v>608</v>
      </c>
      <c r="D173" s="224">
        <v>109</v>
      </c>
      <c r="E173" s="223">
        <v>8</v>
      </c>
      <c r="F173" s="223" t="s">
        <v>620</v>
      </c>
      <c r="G173" s="223">
        <v>12</v>
      </c>
      <c r="H173" s="223">
        <v>2</v>
      </c>
      <c r="I173" s="223">
        <v>70</v>
      </c>
      <c r="J173" s="306">
        <v>5070</v>
      </c>
      <c r="K173" s="282"/>
      <c r="L173" s="306">
        <v>5070</v>
      </c>
      <c r="M173" s="307"/>
      <c r="N173" s="282"/>
      <c r="O173" s="282"/>
      <c r="P173" s="282"/>
      <c r="Q173" s="233"/>
      <c r="R173" s="228"/>
      <c r="S173" s="240"/>
      <c r="T173" s="282"/>
      <c r="U173" s="233"/>
      <c r="V173" s="233"/>
      <c r="W173" s="228"/>
      <c r="X173" s="228"/>
      <c r="Y173" s="228"/>
      <c r="Z173" s="228"/>
      <c r="AA173" s="221">
        <v>77</v>
      </c>
      <c r="AB173" s="282" t="s">
        <v>63</v>
      </c>
      <c r="AC173" s="282" t="s">
        <v>966</v>
      </c>
      <c r="AD173" s="282" t="s">
        <v>967</v>
      </c>
    </row>
    <row r="174" spans="1:30" s="51" customFormat="1" ht="21" customHeight="1">
      <c r="A174" s="221">
        <v>78</v>
      </c>
      <c r="B174" s="223" t="s">
        <v>433</v>
      </c>
      <c r="C174" s="223">
        <v>6087</v>
      </c>
      <c r="D174" s="224">
        <v>121</v>
      </c>
      <c r="E174" s="223">
        <v>87</v>
      </c>
      <c r="F174" s="223" t="s">
        <v>620</v>
      </c>
      <c r="G174" s="223">
        <v>11</v>
      </c>
      <c r="H174" s="223">
        <v>0</v>
      </c>
      <c r="I174" s="223">
        <v>42</v>
      </c>
      <c r="J174" s="306">
        <v>4442</v>
      </c>
      <c r="K174" s="282"/>
      <c r="L174" s="306">
        <v>4442</v>
      </c>
      <c r="M174" s="307"/>
      <c r="N174" s="282"/>
      <c r="O174" s="282"/>
      <c r="P174" s="282"/>
      <c r="Q174" s="233"/>
      <c r="R174" s="228"/>
      <c r="S174" s="240"/>
      <c r="T174" s="282"/>
      <c r="U174" s="233"/>
      <c r="V174" s="233"/>
      <c r="W174" s="228"/>
      <c r="X174" s="228"/>
      <c r="Y174" s="228"/>
      <c r="Z174" s="228"/>
      <c r="AA174" s="221">
        <v>78</v>
      </c>
      <c r="AB174" s="282" t="s">
        <v>63</v>
      </c>
      <c r="AC174" s="282" t="s">
        <v>968</v>
      </c>
      <c r="AD174" s="282" t="s">
        <v>969</v>
      </c>
    </row>
    <row r="175" spans="1:30" s="51" customFormat="1" ht="21" customHeight="1">
      <c r="A175" s="221"/>
      <c r="B175" s="223" t="s">
        <v>433</v>
      </c>
      <c r="C175" s="223" t="s">
        <v>106</v>
      </c>
      <c r="D175" s="224" t="s">
        <v>84</v>
      </c>
      <c r="E175" s="223"/>
      <c r="F175" s="238"/>
      <c r="G175" s="223">
        <v>11</v>
      </c>
      <c r="H175" s="223">
        <v>0</v>
      </c>
      <c r="I175" s="223">
        <v>0</v>
      </c>
      <c r="J175" s="306">
        <v>4400</v>
      </c>
      <c r="K175" s="282"/>
      <c r="L175" s="306">
        <v>4400</v>
      </c>
      <c r="M175" s="307"/>
      <c r="N175" s="282"/>
      <c r="O175" s="282"/>
      <c r="P175" s="282"/>
      <c r="Q175" s="233"/>
      <c r="R175" s="228"/>
      <c r="S175" s="240"/>
      <c r="T175" s="282"/>
      <c r="U175" s="233"/>
      <c r="V175" s="233"/>
      <c r="W175" s="228"/>
      <c r="X175" s="228"/>
      <c r="Y175" s="228"/>
      <c r="Z175" s="228"/>
      <c r="AA175" s="221"/>
      <c r="AB175" s="282"/>
      <c r="AC175" s="282"/>
      <c r="AD175" s="282" t="s">
        <v>610</v>
      </c>
    </row>
    <row r="176" spans="1:30" s="51" customFormat="1" ht="21" customHeight="1">
      <c r="A176" s="221">
        <v>79</v>
      </c>
      <c r="B176" s="223" t="s">
        <v>433</v>
      </c>
      <c r="C176" s="223">
        <v>3858</v>
      </c>
      <c r="D176" s="224">
        <v>88</v>
      </c>
      <c r="E176" s="223">
        <v>58</v>
      </c>
      <c r="F176" s="223" t="s">
        <v>620</v>
      </c>
      <c r="G176" s="223">
        <v>19</v>
      </c>
      <c r="H176" s="223">
        <v>0</v>
      </c>
      <c r="I176" s="223">
        <v>0</v>
      </c>
      <c r="J176" s="306">
        <v>7600</v>
      </c>
      <c r="K176" s="282"/>
      <c r="L176" s="306">
        <v>7600</v>
      </c>
      <c r="M176" s="307"/>
      <c r="N176" s="282"/>
      <c r="O176" s="282"/>
      <c r="P176" s="282"/>
      <c r="Q176" s="233"/>
      <c r="R176" s="228"/>
      <c r="S176" s="240"/>
      <c r="T176" s="282"/>
      <c r="U176" s="233"/>
      <c r="V176" s="233"/>
      <c r="W176" s="228"/>
      <c r="X176" s="228"/>
      <c r="Y176" s="228"/>
      <c r="Z176" s="228"/>
      <c r="AA176" s="221">
        <v>79</v>
      </c>
      <c r="AB176" s="282" t="s">
        <v>63</v>
      </c>
      <c r="AC176" s="282" t="s">
        <v>970</v>
      </c>
      <c r="AD176" s="282" t="s">
        <v>971</v>
      </c>
    </row>
    <row r="177" spans="1:30" s="51" customFormat="1" ht="21" customHeight="1">
      <c r="A177" s="221"/>
      <c r="B177" s="223"/>
      <c r="C177" s="223"/>
      <c r="D177" s="224"/>
      <c r="E177" s="223"/>
      <c r="F177" s="238"/>
      <c r="G177" s="223"/>
      <c r="H177" s="223"/>
      <c r="I177" s="223"/>
      <c r="J177" s="306"/>
      <c r="K177" s="282"/>
      <c r="L177" s="306"/>
      <c r="M177" s="307"/>
      <c r="N177" s="282"/>
      <c r="O177" s="282"/>
      <c r="P177" s="282"/>
      <c r="Q177" s="233"/>
      <c r="R177" s="228"/>
      <c r="S177" s="240"/>
      <c r="T177" s="282"/>
      <c r="U177" s="233"/>
      <c r="V177" s="233"/>
      <c r="W177" s="228"/>
      <c r="X177" s="228"/>
      <c r="Y177" s="228"/>
      <c r="Z177" s="228"/>
      <c r="AA177" s="221"/>
      <c r="AB177" s="282"/>
      <c r="AC177" s="282"/>
      <c r="AD177" s="282" t="s">
        <v>260</v>
      </c>
    </row>
    <row r="178" spans="1:30" s="51" customFormat="1" ht="21" customHeight="1">
      <c r="A178" s="221">
        <v>80</v>
      </c>
      <c r="B178" s="223" t="s">
        <v>459</v>
      </c>
      <c r="C178" s="223">
        <v>615</v>
      </c>
      <c r="D178" s="224">
        <v>93</v>
      </c>
      <c r="E178" s="223">
        <v>15</v>
      </c>
      <c r="F178" s="223" t="s">
        <v>620</v>
      </c>
      <c r="G178" s="223">
        <v>19</v>
      </c>
      <c r="H178" s="223">
        <v>2</v>
      </c>
      <c r="I178" s="279">
        <v>27</v>
      </c>
      <c r="J178" s="306">
        <v>7827</v>
      </c>
      <c r="K178" s="282"/>
      <c r="L178" s="306">
        <v>7827</v>
      </c>
      <c r="M178" s="307"/>
      <c r="N178" s="282"/>
      <c r="O178" s="282"/>
      <c r="P178" s="282"/>
      <c r="Q178" s="233"/>
      <c r="R178" s="228"/>
      <c r="S178" s="240"/>
      <c r="T178" s="282"/>
      <c r="U178" s="233"/>
      <c r="V178" s="233"/>
      <c r="W178" s="228"/>
      <c r="X178" s="228"/>
      <c r="Y178" s="228"/>
      <c r="Z178" s="228"/>
      <c r="AA178" s="221">
        <v>80</v>
      </c>
      <c r="AB178" s="282" t="s">
        <v>70</v>
      </c>
      <c r="AC178" s="282" t="s">
        <v>972</v>
      </c>
      <c r="AD178" s="282" t="s">
        <v>973</v>
      </c>
    </row>
    <row r="179" spans="1:30" s="51" customFormat="1" ht="21" customHeight="1">
      <c r="A179" s="221"/>
      <c r="B179" s="223" t="s">
        <v>433</v>
      </c>
      <c r="C179" s="223">
        <v>3375</v>
      </c>
      <c r="D179" s="224">
        <v>64</v>
      </c>
      <c r="E179" s="223">
        <v>75</v>
      </c>
      <c r="F179" s="238"/>
      <c r="G179" s="223">
        <v>11</v>
      </c>
      <c r="H179" s="223">
        <v>0</v>
      </c>
      <c r="I179" s="223">
        <v>65</v>
      </c>
      <c r="J179" s="306">
        <v>4465</v>
      </c>
      <c r="K179" s="282"/>
      <c r="L179" s="306">
        <v>4465</v>
      </c>
      <c r="M179" s="307"/>
      <c r="N179" s="282"/>
      <c r="O179" s="282"/>
      <c r="P179" s="282"/>
      <c r="Q179" s="233"/>
      <c r="R179" s="228"/>
      <c r="S179" s="240"/>
      <c r="T179" s="282"/>
      <c r="U179" s="233"/>
      <c r="V179" s="233"/>
      <c r="W179" s="228"/>
      <c r="X179" s="228"/>
      <c r="Y179" s="228"/>
      <c r="Z179" s="228"/>
      <c r="AA179" s="221"/>
      <c r="AB179" s="282"/>
      <c r="AC179" s="282" t="s">
        <v>974</v>
      </c>
      <c r="AD179" s="282"/>
    </row>
    <row r="180" spans="1:30" s="51" customFormat="1" ht="21" customHeight="1">
      <c r="A180" s="221"/>
      <c r="B180" s="223" t="s">
        <v>459</v>
      </c>
      <c r="C180" s="223">
        <v>612</v>
      </c>
      <c r="D180" s="224">
        <v>45</v>
      </c>
      <c r="E180" s="223">
        <v>12</v>
      </c>
      <c r="F180" s="223"/>
      <c r="G180" s="223">
        <v>4</v>
      </c>
      <c r="H180" s="223">
        <v>0</v>
      </c>
      <c r="I180" s="223">
        <v>83</v>
      </c>
      <c r="J180" s="306">
        <v>1683</v>
      </c>
      <c r="K180" s="282"/>
      <c r="L180" s="306">
        <v>1683</v>
      </c>
      <c r="M180" s="307"/>
      <c r="N180" s="282"/>
      <c r="O180" s="282"/>
      <c r="P180" s="282"/>
      <c r="Q180" s="233"/>
      <c r="R180" s="228"/>
      <c r="S180" s="240"/>
      <c r="T180" s="282"/>
      <c r="U180" s="233"/>
      <c r="V180" s="233"/>
      <c r="W180" s="228"/>
      <c r="X180" s="228"/>
      <c r="Y180" s="228"/>
      <c r="Z180" s="228"/>
      <c r="AA180" s="221"/>
      <c r="AB180" s="282"/>
      <c r="AC180" s="282"/>
      <c r="AD180" s="282"/>
    </row>
    <row r="181" spans="1:30" s="51" customFormat="1" ht="21" customHeight="1">
      <c r="A181" s="221">
        <v>81</v>
      </c>
      <c r="B181" s="302" t="s">
        <v>433</v>
      </c>
      <c r="C181" s="223">
        <v>2796</v>
      </c>
      <c r="D181" s="224">
        <v>125</v>
      </c>
      <c r="E181" s="223">
        <v>96</v>
      </c>
      <c r="F181" s="223" t="s">
        <v>620</v>
      </c>
      <c r="G181" s="223">
        <v>25</v>
      </c>
      <c r="H181" s="223">
        <v>0</v>
      </c>
      <c r="I181" s="223">
        <v>0</v>
      </c>
      <c r="J181" s="306">
        <v>10000</v>
      </c>
      <c r="K181" s="282"/>
      <c r="L181" s="306">
        <v>10000</v>
      </c>
      <c r="M181" s="307"/>
      <c r="N181" s="282"/>
      <c r="O181" s="282"/>
      <c r="P181" s="282"/>
      <c r="Q181" s="233"/>
      <c r="R181" s="228"/>
      <c r="S181" s="240"/>
      <c r="T181" s="282"/>
      <c r="U181" s="233"/>
      <c r="V181" s="233"/>
      <c r="W181" s="228"/>
      <c r="X181" s="228"/>
      <c r="Y181" s="228"/>
      <c r="Z181" s="228"/>
      <c r="AA181" s="221">
        <v>81</v>
      </c>
      <c r="AB181" s="282" t="s">
        <v>70</v>
      </c>
      <c r="AC181" s="282" t="s">
        <v>975</v>
      </c>
      <c r="AD181" s="282" t="s">
        <v>976</v>
      </c>
    </row>
    <row r="182" spans="1:30" s="51" customFormat="1" ht="21" customHeight="1">
      <c r="A182" s="221"/>
      <c r="B182" s="302" t="s">
        <v>433</v>
      </c>
      <c r="C182" s="223">
        <v>2907</v>
      </c>
      <c r="D182" s="224">
        <v>69</v>
      </c>
      <c r="E182" s="223">
        <v>7</v>
      </c>
      <c r="F182" s="238"/>
      <c r="G182" s="223">
        <v>16</v>
      </c>
      <c r="H182" s="223">
        <v>0</v>
      </c>
      <c r="I182" s="223">
        <v>60</v>
      </c>
      <c r="J182" s="306">
        <v>6463</v>
      </c>
      <c r="K182" s="282"/>
      <c r="L182" s="306">
        <v>6463</v>
      </c>
      <c r="M182" s="307"/>
      <c r="N182" s="282"/>
      <c r="O182" s="282"/>
      <c r="P182" s="282"/>
      <c r="Q182" s="233"/>
      <c r="R182" s="228"/>
      <c r="S182" s="240"/>
      <c r="T182" s="282"/>
      <c r="U182" s="233"/>
      <c r="V182" s="233"/>
      <c r="W182" s="228"/>
      <c r="X182" s="228"/>
      <c r="Y182" s="228"/>
      <c r="Z182" s="228"/>
      <c r="AA182" s="221"/>
      <c r="AB182" s="282"/>
      <c r="AC182" s="282"/>
      <c r="AD182" s="282"/>
    </row>
    <row r="183" spans="1:30" s="51" customFormat="1" ht="21" customHeight="1">
      <c r="A183" s="221">
        <v>82</v>
      </c>
      <c r="B183" s="223" t="s">
        <v>433</v>
      </c>
      <c r="C183" s="223">
        <v>5905</v>
      </c>
      <c r="D183" s="224">
        <v>124</v>
      </c>
      <c r="E183" s="223">
        <v>5</v>
      </c>
      <c r="F183" s="223" t="s">
        <v>620</v>
      </c>
      <c r="G183" s="223">
        <v>10</v>
      </c>
      <c r="H183" s="223">
        <v>0</v>
      </c>
      <c r="I183" s="223">
        <v>0</v>
      </c>
      <c r="J183" s="306">
        <v>4000</v>
      </c>
      <c r="K183" s="282"/>
      <c r="L183" s="306">
        <v>4000</v>
      </c>
      <c r="M183" s="307"/>
      <c r="N183" s="282"/>
      <c r="O183" s="282"/>
      <c r="P183" s="282"/>
      <c r="Q183" s="233"/>
      <c r="R183" s="228"/>
      <c r="S183" s="240"/>
      <c r="T183" s="282"/>
      <c r="U183" s="233"/>
      <c r="V183" s="233"/>
      <c r="W183" s="228"/>
      <c r="X183" s="228"/>
      <c r="Y183" s="228"/>
      <c r="Z183" s="228"/>
      <c r="AA183" s="221">
        <v>82</v>
      </c>
      <c r="AB183" s="282" t="s">
        <v>70</v>
      </c>
      <c r="AC183" s="282" t="s">
        <v>977</v>
      </c>
      <c r="AD183" s="282" t="s">
        <v>978</v>
      </c>
    </row>
    <row r="184" spans="1:30" s="51" customFormat="1" ht="21" customHeight="1">
      <c r="A184" s="221"/>
      <c r="B184" s="223"/>
      <c r="C184" s="223"/>
      <c r="D184" s="224"/>
      <c r="E184" s="223"/>
      <c r="F184" s="238"/>
      <c r="G184" s="223"/>
      <c r="H184" s="223"/>
      <c r="I184" s="223"/>
      <c r="J184" s="306"/>
      <c r="K184" s="282"/>
      <c r="L184" s="306"/>
      <c r="M184" s="307"/>
      <c r="N184" s="282"/>
      <c r="O184" s="282"/>
      <c r="P184" s="282"/>
      <c r="Q184" s="233"/>
      <c r="R184" s="228"/>
      <c r="S184" s="240"/>
      <c r="T184" s="282"/>
      <c r="U184" s="233"/>
      <c r="V184" s="233"/>
      <c r="W184" s="228"/>
      <c r="X184" s="228"/>
      <c r="Y184" s="228"/>
      <c r="Z184" s="228"/>
      <c r="AA184" s="221"/>
      <c r="AB184" s="282"/>
      <c r="AC184" s="282"/>
      <c r="AD184" s="282" t="s">
        <v>610</v>
      </c>
    </row>
    <row r="185" spans="1:30" s="51" customFormat="1" ht="21" customHeight="1">
      <c r="A185" s="221">
        <v>83</v>
      </c>
      <c r="B185" s="223" t="s">
        <v>433</v>
      </c>
      <c r="C185" s="223">
        <v>4891</v>
      </c>
      <c r="D185" s="224">
        <v>25</v>
      </c>
      <c r="E185" s="223">
        <v>91</v>
      </c>
      <c r="F185" s="223" t="s">
        <v>620</v>
      </c>
      <c r="G185" s="223">
        <v>7</v>
      </c>
      <c r="H185" s="223">
        <v>0</v>
      </c>
      <c r="I185" s="223">
        <v>0</v>
      </c>
      <c r="J185" s="306">
        <v>2800</v>
      </c>
      <c r="K185" s="282"/>
      <c r="L185" s="306">
        <v>2800</v>
      </c>
      <c r="M185" s="307"/>
      <c r="N185" s="282"/>
      <c r="O185" s="282"/>
      <c r="P185" s="282"/>
      <c r="Q185" s="233"/>
      <c r="R185" s="228"/>
      <c r="S185" s="240"/>
      <c r="T185" s="282"/>
      <c r="U185" s="233"/>
      <c r="V185" s="233"/>
      <c r="W185" s="228"/>
      <c r="X185" s="228"/>
      <c r="Y185" s="228"/>
      <c r="Z185" s="228"/>
      <c r="AA185" s="221">
        <v>83</v>
      </c>
      <c r="AB185" s="282" t="s">
        <v>70</v>
      </c>
      <c r="AC185" s="282" t="s">
        <v>979</v>
      </c>
      <c r="AD185" s="282" t="s">
        <v>980</v>
      </c>
    </row>
    <row r="186" spans="1:30" s="51" customFormat="1" ht="21" customHeight="1">
      <c r="A186" s="221"/>
      <c r="B186" s="223"/>
      <c r="C186" s="223"/>
      <c r="D186" s="224"/>
      <c r="E186" s="223"/>
      <c r="F186" s="238"/>
      <c r="G186" s="223"/>
      <c r="H186" s="223"/>
      <c r="I186" s="223"/>
      <c r="J186" s="306"/>
      <c r="K186" s="282"/>
      <c r="L186" s="306"/>
      <c r="M186" s="307"/>
      <c r="N186" s="282"/>
      <c r="O186" s="282"/>
      <c r="P186" s="282"/>
      <c r="Q186" s="233"/>
      <c r="R186" s="228"/>
      <c r="S186" s="240"/>
      <c r="T186" s="282"/>
      <c r="U186" s="233"/>
      <c r="V186" s="233"/>
      <c r="W186" s="228"/>
      <c r="X186" s="228"/>
      <c r="Y186" s="228"/>
      <c r="Z186" s="228"/>
      <c r="AA186" s="221"/>
      <c r="AB186" s="282"/>
      <c r="AC186" s="282"/>
      <c r="AD186" s="282" t="s">
        <v>610</v>
      </c>
    </row>
    <row r="187" spans="1:30" s="51" customFormat="1" ht="21" customHeight="1">
      <c r="A187" s="221">
        <v>84</v>
      </c>
      <c r="B187" s="223" t="s">
        <v>459</v>
      </c>
      <c r="C187" s="223">
        <v>549</v>
      </c>
      <c r="D187" s="224">
        <v>39</v>
      </c>
      <c r="E187" s="223">
        <v>49</v>
      </c>
      <c r="F187" s="223" t="s">
        <v>620</v>
      </c>
      <c r="G187" s="223">
        <v>12</v>
      </c>
      <c r="H187" s="223">
        <v>1</v>
      </c>
      <c r="I187" s="279" t="s">
        <v>846</v>
      </c>
      <c r="J187" s="306">
        <v>4902</v>
      </c>
      <c r="K187" s="282"/>
      <c r="L187" s="306">
        <v>4902</v>
      </c>
      <c r="M187" s="307"/>
      <c r="N187" s="282"/>
      <c r="O187" s="282"/>
      <c r="P187" s="282"/>
      <c r="Q187" s="233"/>
      <c r="R187" s="228"/>
      <c r="S187" s="240"/>
      <c r="T187" s="282"/>
      <c r="U187" s="233"/>
      <c r="V187" s="233"/>
      <c r="W187" s="228"/>
      <c r="X187" s="228"/>
      <c r="Y187" s="228"/>
      <c r="Z187" s="228"/>
      <c r="AA187" s="221">
        <v>84</v>
      </c>
      <c r="AB187" s="282" t="s">
        <v>70</v>
      </c>
      <c r="AC187" s="282" t="s">
        <v>981</v>
      </c>
      <c r="AD187" s="282" t="s">
        <v>982</v>
      </c>
    </row>
    <row r="188" spans="1:30" s="51" customFormat="1" ht="21" customHeight="1">
      <c r="A188" s="221"/>
      <c r="B188" s="223" t="s">
        <v>459</v>
      </c>
      <c r="C188" s="223">
        <v>636</v>
      </c>
      <c r="D188" s="224">
        <v>38</v>
      </c>
      <c r="E188" s="223">
        <v>36</v>
      </c>
      <c r="F188" s="238"/>
      <c r="G188" s="223">
        <v>12</v>
      </c>
      <c r="H188" s="223">
        <v>1</v>
      </c>
      <c r="I188" s="279" t="s">
        <v>846</v>
      </c>
      <c r="J188" s="306">
        <v>4902</v>
      </c>
      <c r="K188" s="282"/>
      <c r="L188" s="306">
        <v>4902</v>
      </c>
      <c r="M188" s="307"/>
      <c r="N188" s="282"/>
      <c r="O188" s="282"/>
      <c r="P188" s="282"/>
      <c r="Q188" s="233"/>
      <c r="R188" s="228"/>
      <c r="S188" s="240"/>
      <c r="T188" s="282"/>
      <c r="U188" s="233"/>
      <c r="V188" s="233"/>
      <c r="W188" s="228"/>
      <c r="X188" s="228"/>
      <c r="Y188" s="228"/>
      <c r="Z188" s="228"/>
      <c r="AA188" s="221"/>
      <c r="AB188" s="282"/>
      <c r="AC188" s="282"/>
      <c r="AD188" s="282"/>
    </row>
    <row r="189" spans="1:30" s="51" customFormat="1" ht="21" customHeight="1">
      <c r="A189" s="221">
        <v>85</v>
      </c>
      <c r="B189" s="223" t="s">
        <v>433</v>
      </c>
      <c r="C189" s="223">
        <v>4929</v>
      </c>
      <c r="D189" s="224">
        <v>116</v>
      </c>
      <c r="E189" s="223">
        <v>29</v>
      </c>
      <c r="F189" s="223" t="s">
        <v>620</v>
      </c>
      <c r="G189" s="223">
        <v>28</v>
      </c>
      <c r="H189" s="223">
        <v>3</v>
      </c>
      <c r="I189" s="223">
        <v>73</v>
      </c>
      <c r="J189" s="306">
        <v>11573</v>
      </c>
      <c r="K189" s="282"/>
      <c r="L189" s="306">
        <v>11573</v>
      </c>
      <c r="M189" s="307"/>
      <c r="N189" s="282"/>
      <c r="O189" s="282"/>
      <c r="P189" s="282"/>
      <c r="Q189" s="233"/>
      <c r="R189" s="228"/>
      <c r="S189" s="240"/>
      <c r="T189" s="282"/>
      <c r="U189" s="233"/>
      <c r="V189" s="233"/>
      <c r="W189" s="228"/>
      <c r="X189" s="228"/>
      <c r="Y189" s="228"/>
      <c r="Z189" s="228"/>
      <c r="AA189" s="221">
        <v>85</v>
      </c>
      <c r="AB189" s="282" t="s">
        <v>70</v>
      </c>
      <c r="AC189" s="282" t="s">
        <v>983</v>
      </c>
      <c r="AD189" s="282" t="s">
        <v>931</v>
      </c>
    </row>
    <row r="190" spans="1:30" s="51" customFormat="1" ht="21" customHeight="1">
      <c r="A190" s="225">
        <v>86</v>
      </c>
      <c r="B190" s="238" t="s">
        <v>106</v>
      </c>
      <c r="C190" s="238" t="s">
        <v>84</v>
      </c>
      <c r="D190" s="224" t="s">
        <v>84</v>
      </c>
      <c r="E190" s="238" t="s">
        <v>84</v>
      </c>
      <c r="F190" s="223" t="s">
        <v>620</v>
      </c>
      <c r="G190" s="238">
        <v>9</v>
      </c>
      <c r="H190" s="238">
        <v>0</v>
      </c>
      <c r="I190" s="238">
        <v>0</v>
      </c>
      <c r="J190" s="310">
        <v>3600</v>
      </c>
      <c r="K190" s="282"/>
      <c r="L190" s="310">
        <v>3600</v>
      </c>
      <c r="M190" s="307"/>
      <c r="N190" s="282"/>
      <c r="O190" s="282"/>
      <c r="P190" s="282"/>
      <c r="Q190" s="233"/>
      <c r="R190" s="228"/>
      <c r="S190" s="240"/>
      <c r="T190" s="282"/>
      <c r="U190" s="233"/>
      <c r="V190" s="233"/>
      <c r="W190" s="228"/>
      <c r="X190" s="228"/>
      <c r="Y190" s="228"/>
      <c r="Z190" s="228"/>
      <c r="AA190" s="225">
        <v>86</v>
      </c>
      <c r="AB190" s="309" t="s">
        <v>63</v>
      </c>
      <c r="AC190" s="309" t="s">
        <v>984</v>
      </c>
      <c r="AD190" s="309"/>
    </row>
    <row r="191" spans="1:30" s="51" customFormat="1" ht="21" customHeight="1">
      <c r="A191" s="225">
        <v>87</v>
      </c>
      <c r="B191" s="238" t="s">
        <v>433</v>
      </c>
      <c r="C191" s="238">
        <v>3283</v>
      </c>
      <c r="D191" s="224">
        <v>79</v>
      </c>
      <c r="E191" s="238">
        <v>83</v>
      </c>
      <c r="F191" s="223" t="s">
        <v>620</v>
      </c>
      <c r="G191" s="238">
        <v>13</v>
      </c>
      <c r="H191" s="238">
        <v>0</v>
      </c>
      <c r="I191" s="238">
        <v>21</v>
      </c>
      <c r="J191" s="308">
        <v>5221</v>
      </c>
      <c r="K191" s="282"/>
      <c r="L191" s="308">
        <v>5221</v>
      </c>
      <c r="M191" s="307"/>
      <c r="N191" s="282"/>
      <c r="O191" s="282"/>
      <c r="P191" s="282"/>
      <c r="Q191" s="233"/>
      <c r="R191" s="228"/>
      <c r="S191" s="240"/>
      <c r="T191" s="282"/>
      <c r="U191" s="233"/>
      <c r="V191" s="233"/>
      <c r="W191" s="228"/>
      <c r="X191" s="228"/>
      <c r="Y191" s="228"/>
      <c r="Z191" s="228"/>
      <c r="AA191" s="225">
        <v>87</v>
      </c>
      <c r="AB191" s="311" t="s">
        <v>70</v>
      </c>
      <c r="AC191" s="311" t="s">
        <v>985</v>
      </c>
      <c r="AD191" s="309" t="s">
        <v>986</v>
      </c>
    </row>
    <row r="192" spans="1:30" s="51" customFormat="1" ht="21" customHeight="1">
      <c r="A192" s="225"/>
      <c r="B192" s="238" t="s">
        <v>459</v>
      </c>
      <c r="C192" s="238">
        <v>636</v>
      </c>
      <c r="D192" s="224">
        <v>11</v>
      </c>
      <c r="E192" s="238">
        <v>36</v>
      </c>
      <c r="F192" s="238"/>
      <c r="G192" s="238">
        <v>3</v>
      </c>
      <c r="H192" s="238">
        <v>0</v>
      </c>
      <c r="I192" s="238">
        <v>0</v>
      </c>
      <c r="J192" s="308">
        <v>1200</v>
      </c>
      <c r="K192" s="282"/>
      <c r="L192" s="308">
        <v>1200</v>
      </c>
      <c r="M192" s="307"/>
      <c r="N192" s="282"/>
      <c r="O192" s="282"/>
      <c r="P192" s="282"/>
      <c r="Q192" s="233"/>
      <c r="R192" s="228"/>
      <c r="S192" s="240"/>
      <c r="T192" s="282"/>
      <c r="U192" s="233"/>
      <c r="V192" s="233"/>
      <c r="W192" s="228"/>
      <c r="X192" s="228"/>
      <c r="Y192" s="228"/>
      <c r="Z192" s="228"/>
      <c r="AA192" s="225"/>
      <c r="AB192" s="311"/>
      <c r="AC192" s="311"/>
      <c r="AD192" s="309"/>
    </row>
    <row r="193" spans="1:30" s="51" customFormat="1" ht="22.2" customHeight="1">
      <c r="A193" s="221">
        <v>88</v>
      </c>
      <c r="B193" s="223" t="s">
        <v>459</v>
      </c>
      <c r="C193" s="223">
        <v>831</v>
      </c>
      <c r="D193" s="224">
        <v>104</v>
      </c>
      <c r="E193" s="223">
        <v>31</v>
      </c>
      <c r="F193" s="223" t="s">
        <v>620</v>
      </c>
      <c r="G193" s="223">
        <v>8</v>
      </c>
      <c r="H193" s="223">
        <v>0</v>
      </c>
      <c r="I193" s="223">
        <v>37</v>
      </c>
      <c r="J193" s="306">
        <v>3237</v>
      </c>
      <c r="K193" s="282"/>
      <c r="L193" s="306">
        <v>3237</v>
      </c>
      <c r="M193" s="307"/>
      <c r="N193" s="282"/>
      <c r="O193" s="282"/>
      <c r="P193" s="282"/>
      <c r="Q193" s="233"/>
      <c r="R193" s="228"/>
      <c r="S193" s="240"/>
      <c r="T193" s="282"/>
      <c r="U193" s="233"/>
      <c r="V193" s="233"/>
      <c r="W193" s="228"/>
      <c r="X193" s="228"/>
      <c r="Y193" s="228"/>
      <c r="Z193" s="228"/>
      <c r="AA193" s="221">
        <v>88</v>
      </c>
      <c r="AB193" s="282" t="s">
        <v>63</v>
      </c>
      <c r="AC193" s="282" t="s">
        <v>987</v>
      </c>
      <c r="AD193" s="282" t="s">
        <v>988</v>
      </c>
    </row>
    <row r="194" spans="1:30" s="51" customFormat="1" ht="22.2" customHeight="1">
      <c r="A194" s="221"/>
      <c r="B194" s="223" t="s">
        <v>433</v>
      </c>
      <c r="C194" s="223">
        <v>6957</v>
      </c>
      <c r="D194" s="224">
        <v>28</v>
      </c>
      <c r="E194" s="223">
        <v>57</v>
      </c>
      <c r="F194" s="238"/>
      <c r="G194" s="223">
        <v>28</v>
      </c>
      <c r="H194" s="223">
        <v>0</v>
      </c>
      <c r="I194" s="223">
        <v>78</v>
      </c>
      <c r="J194" s="306">
        <v>11278</v>
      </c>
      <c r="K194" s="282"/>
      <c r="L194" s="306">
        <v>11278</v>
      </c>
      <c r="M194" s="307"/>
      <c r="N194" s="282"/>
      <c r="O194" s="282"/>
      <c r="P194" s="282"/>
      <c r="Q194" s="233"/>
      <c r="R194" s="228"/>
      <c r="S194" s="240"/>
      <c r="T194" s="282"/>
      <c r="U194" s="233"/>
      <c r="V194" s="233"/>
      <c r="W194" s="228"/>
      <c r="X194" s="228"/>
      <c r="Y194" s="228"/>
      <c r="Z194" s="228"/>
      <c r="AA194" s="221"/>
      <c r="AB194" s="282"/>
      <c r="AC194" s="282"/>
      <c r="AD194" s="282"/>
    </row>
    <row r="195" spans="1:30" s="51" customFormat="1" ht="22.2" customHeight="1">
      <c r="A195" s="221">
        <v>89</v>
      </c>
      <c r="B195" s="223" t="s">
        <v>459</v>
      </c>
      <c r="C195" s="223">
        <v>177</v>
      </c>
      <c r="D195" s="224">
        <v>28</v>
      </c>
      <c r="E195" s="223">
        <v>27</v>
      </c>
      <c r="F195" s="223" t="s">
        <v>620</v>
      </c>
      <c r="G195" s="223">
        <v>19</v>
      </c>
      <c r="H195" s="223">
        <v>3</v>
      </c>
      <c r="I195" s="223">
        <v>60</v>
      </c>
      <c r="J195" s="306">
        <v>7960</v>
      </c>
      <c r="K195" s="282"/>
      <c r="L195" s="306">
        <v>7960</v>
      </c>
      <c r="M195" s="307"/>
      <c r="N195" s="282"/>
      <c r="O195" s="282"/>
      <c r="P195" s="282"/>
      <c r="Q195" s="233"/>
      <c r="R195" s="228"/>
      <c r="S195" s="240"/>
      <c r="T195" s="282"/>
      <c r="U195" s="233"/>
      <c r="V195" s="233"/>
      <c r="W195" s="228"/>
      <c r="X195" s="228"/>
      <c r="Y195" s="228"/>
      <c r="Z195" s="228"/>
      <c r="AA195" s="221">
        <v>89</v>
      </c>
      <c r="AB195" s="282" t="s">
        <v>86</v>
      </c>
      <c r="AC195" s="282" t="s">
        <v>989</v>
      </c>
      <c r="AD195" s="282" t="s">
        <v>990</v>
      </c>
    </row>
    <row r="196" spans="1:30" s="51" customFormat="1" ht="22.2" customHeight="1">
      <c r="A196" s="221"/>
      <c r="B196" s="223"/>
      <c r="C196" s="223"/>
      <c r="D196" s="224"/>
      <c r="E196" s="223"/>
      <c r="F196" s="238"/>
      <c r="G196" s="223"/>
      <c r="H196" s="223"/>
      <c r="I196" s="223"/>
      <c r="J196" s="306"/>
      <c r="K196" s="282"/>
      <c r="L196" s="306"/>
      <c r="M196" s="307"/>
      <c r="N196" s="282"/>
      <c r="O196" s="282"/>
      <c r="P196" s="282"/>
      <c r="Q196" s="233"/>
      <c r="R196" s="228"/>
      <c r="S196" s="240"/>
      <c r="T196" s="282"/>
      <c r="U196" s="233"/>
      <c r="V196" s="233"/>
      <c r="W196" s="228"/>
      <c r="X196" s="228"/>
      <c r="Y196" s="228"/>
      <c r="Z196" s="228"/>
      <c r="AA196" s="221"/>
      <c r="AB196" s="282"/>
      <c r="AC196" s="282"/>
      <c r="AD196" s="282" t="s">
        <v>610</v>
      </c>
    </row>
    <row r="197" spans="1:30" s="51" customFormat="1" ht="22.2" customHeight="1">
      <c r="A197" s="221">
        <v>90</v>
      </c>
      <c r="B197" s="223" t="s">
        <v>433</v>
      </c>
      <c r="C197" s="223">
        <v>8380</v>
      </c>
      <c r="D197" s="224">
        <v>176</v>
      </c>
      <c r="E197" s="223">
        <v>80</v>
      </c>
      <c r="F197" s="223" t="s">
        <v>620</v>
      </c>
      <c r="G197" s="223">
        <v>5</v>
      </c>
      <c r="H197" s="223">
        <v>0</v>
      </c>
      <c r="I197" s="223">
        <v>0</v>
      </c>
      <c r="J197" s="306">
        <v>2000</v>
      </c>
      <c r="K197" s="282"/>
      <c r="L197" s="306">
        <v>2000</v>
      </c>
      <c r="M197" s="307"/>
      <c r="N197" s="282"/>
      <c r="O197" s="282"/>
      <c r="P197" s="282"/>
      <c r="Q197" s="233"/>
      <c r="R197" s="228"/>
      <c r="S197" s="240"/>
      <c r="T197" s="282"/>
      <c r="U197" s="233"/>
      <c r="V197" s="233"/>
      <c r="W197" s="228"/>
      <c r="X197" s="228"/>
      <c r="Y197" s="228"/>
      <c r="Z197" s="228"/>
      <c r="AA197" s="221">
        <v>90</v>
      </c>
      <c r="AB197" s="282" t="s">
        <v>70</v>
      </c>
      <c r="AC197" s="282" t="s">
        <v>991</v>
      </c>
      <c r="AD197" s="282" t="s">
        <v>907</v>
      </c>
    </row>
    <row r="198" spans="1:30" s="51" customFormat="1" ht="22.2" customHeight="1">
      <c r="A198" s="221">
        <v>91</v>
      </c>
      <c r="B198" s="223" t="s">
        <v>433</v>
      </c>
      <c r="C198" s="223">
        <v>2592</v>
      </c>
      <c r="D198" s="224">
        <v>56</v>
      </c>
      <c r="E198" s="223">
        <v>92</v>
      </c>
      <c r="F198" s="223" t="s">
        <v>620</v>
      </c>
      <c r="G198" s="223">
        <v>10</v>
      </c>
      <c r="H198" s="223">
        <v>2</v>
      </c>
      <c r="I198" s="279">
        <v>72</v>
      </c>
      <c r="J198" s="306">
        <v>4276</v>
      </c>
      <c r="K198" s="282"/>
      <c r="L198" s="306">
        <v>4276</v>
      </c>
      <c r="M198" s="307"/>
      <c r="N198" s="282"/>
      <c r="O198" s="282"/>
      <c r="P198" s="282"/>
      <c r="Q198" s="233"/>
      <c r="R198" s="228"/>
      <c r="S198" s="240"/>
      <c r="T198" s="282"/>
      <c r="U198" s="233"/>
      <c r="V198" s="233"/>
      <c r="W198" s="228"/>
      <c r="X198" s="228"/>
      <c r="Y198" s="228"/>
      <c r="Z198" s="228"/>
      <c r="AA198" s="221">
        <v>91</v>
      </c>
      <c r="AB198" s="282" t="s">
        <v>70</v>
      </c>
      <c r="AC198" s="282" t="s">
        <v>992</v>
      </c>
      <c r="AD198" s="282" t="s">
        <v>993</v>
      </c>
    </row>
    <row r="199" spans="1:30" s="51" customFormat="1" ht="22.2" customHeight="1">
      <c r="A199" s="221"/>
      <c r="B199" s="223" t="s">
        <v>433</v>
      </c>
      <c r="C199" s="223">
        <v>3173</v>
      </c>
      <c r="D199" s="224">
        <v>55</v>
      </c>
      <c r="E199" s="223">
        <v>73</v>
      </c>
      <c r="F199" s="238"/>
      <c r="G199" s="223">
        <v>8</v>
      </c>
      <c r="H199" s="223">
        <v>0</v>
      </c>
      <c r="I199" s="223">
        <v>0</v>
      </c>
      <c r="J199" s="306">
        <v>3200</v>
      </c>
      <c r="K199" s="282"/>
      <c r="L199" s="306">
        <v>3200</v>
      </c>
      <c r="M199" s="307"/>
      <c r="N199" s="282"/>
      <c r="O199" s="282"/>
      <c r="P199" s="282"/>
      <c r="Q199" s="233"/>
      <c r="R199" s="228"/>
      <c r="S199" s="240"/>
      <c r="T199" s="282"/>
      <c r="U199" s="233"/>
      <c r="V199" s="233"/>
      <c r="W199" s="228"/>
      <c r="X199" s="228"/>
      <c r="Y199" s="228"/>
      <c r="Z199" s="228"/>
      <c r="AA199" s="221"/>
      <c r="AB199" s="282"/>
      <c r="AC199" s="282"/>
      <c r="AD199" s="282"/>
    </row>
    <row r="200" spans="1:30" s="51" customFormat="1" ht="22.2" customHeight="1">
      <c r="A200" s="221">
        <v>92</v>
      </c>
      <c r="B200" s="223" t="s">
        <v>459</v>
      </c>
      <c r="C200" s="223">
        <v>621</v>
      </c>
      <c r="D200" s="224">
        <v>48</v>
      </c>
      <c r="E200" s="223">
        <v>21</v>
      </c>
      <c r="F200" s="223" t="s">
        <v>620</v>
      </c>
      <c r="G200" s="223">
        <v>4</v>
      </c>
      <c r="H200" s="223">
        <v>0</v>
      </c>
      <c r="I200" s="223">
        <v>37</v>
      </c>
      <c r="J200" s="306">
        <v>1637</v>
      </c>
      <c r="K200" s="282"/>
      <c r="L200" s="306">
        <v>1637</v>
      </c>
      <c r="M200" s="307"/>
      <c r="N200" s="282"/>
      <c r="O200" s="282"/>
      <c r="P200" s="282"/>
      <c r="Q200" s="233"/>
      <c r="R200" s="228"/>
      <c r="S200" s="240"/>
      <c r="T200" s="282"/>
      <c r="U200" s="233"/>
      <c r="V200" s="233"/>
      <c r="W200" s="228"/>
      <c r="X200" s="228"/>
      <c r="Y200" s="228"/>
      <c r="Z200" s="228"/>
      <c r="AA200" s="221">
        <v>92</v>
      </c>
      <c r="AB200" s="282" t="s">
        <v>70</v>
      </c>
      <c r="AC200" s="282" t="s">
        <v>994</v>
      </c>
      <c r="AD200" s="282" t="s">
        <v>995</v>
      </c>
    </row>
    <row r="201" spans="1:30" s="51" customFormat="1" ht="22.2" customHeight="1">
      <c r="A201" s="221"/>
      <c r="B201" s="223" t="s">
        <v>459</v>
      </c>
      <c r="C201" s="223">
        <v>617</v>
      </c>
      <c r="D201" s="224">
        <v>50</v>
      </c>
      <c r="E201" s="223">
        <v>17</v>
      </c>
      <c r="F201" s="238"/>
      <c r="G201" s="223">
        <v>4</v>
      </c>
      <c r="H201" s="223">
        <v>1</v>
      </c>
      <c r="I201" s="223">
        <v>78</v>
      </c>
      <c r="J201" s="306">
        <v>1778</v>
      </c>
      <c r="K201" s="282"/>
      <c r="L201" s="306">
        <v>1778</v>
      </c>
      <c r="M201" s="307"/>
      <c r="N201" s="282"/>
      <c r="O201" s="282"/>
      <c r="P201" s="282"/>
      <c r="Q201" s="233"/>
      <c r="R201" s="228"/>
      <c r="S201" s="240"/>
      <c r="T201" s="282"/>
      <c r="U201" s="233"/>
      <c r="V201" s="233"/>
      <c r="W201" s="228"/>
      <c r="X201" s="228"/>
      <c r="Y201" s="228"/>
      <c r="Z201" s="228"/>
      <c r="AA201" s="221"/>
      <c r="AB201" s="282"/>
      <c r="AC201" s="282"/>
      <c r="AD201" s="282"/>
    </row>
    <row r="202" spans="1:30" s="51" customFormat="1" ht="22.2" customHeight="1">
      <c r="A202" s="221"/>
      <c r="B202" s="223" t="s">
        <v>433</v>
      </c>
      <c r="C202" s="223">
        <v>6663</v>
      </c>
      <c r="D202" s="224">
        <v>141</v>
      </c>
      <c r="E202" s="223">
        <v>63</v>
      </c>
      <c r="F202" s="223"/>
      <c r="G202" s="223">
        <v>6</v>
      </c>
      <c r="H202" s="223">
        <v>3</v>
      </c>
      <c r="I202" s="223">
        <v>66</v>
      </c>
      <c r="J202" s="306">
        <v>2766</v>
      </c>
      <c r="K202" s="282"/>
      <c r="L202" s="306">
        <v>2766</v>
      </c>
      <c r="M202" s="307"/>
      <c r="N202" s="282"/>
      <c r="O202" s="282"/>
      <c r="P202" s="282"/>
      <c r="Q202" s="233"/>
      <c r="R202" s="228"/>
      <c r="S202" s="240"/>
      <c r="T202" s="282"/>
      <c r="U202" s="233"/>
      <c r="V202" s="233"/>
      <c r="W202" s="228"/>
      <c r="X202" s="228"/>
      <c r="Y202" s="228"/>
      <c r="Z202" s="228"/>
      <c r="AA202" s="221"/>
      <c r="AB202" s="282"/>
      <c r="AC202" s="282"/>
      <c r="AD202" s="282"/>
    </row>
    <row r="203" spans="1:30" s="51" customFormat="1" ht="22.2" customHeight="1">
      <c r="A203" s="221"/>
      <c r="B203" s="223" t="s">
        <v>459</v>
      </c>
      <c r="C203" s="223">
        <v>618</v>
      </c>
      <c r="D203" s="224">
        <v>51</v>
      </c>
      <c r="E203" s="223">
        <v>18</v>
      </c>
      <c r="F203" s="223"/>
      <c r="G203" s="223">
        <v>14</v>
      </c>
      <c r="H203" s="223">
        <v>0</v>
      </c>
      <c r="I203" s="223">
        <v>90</v>
      </c>
      <c r="J203" s="306">
        <v>5690</v>
      </c>
      <c r="K203" s="282"/>
      <c r="L203" s="306">
        <v>5690</v>
      </c>
      <c r="M203" s="307"/>
      <c r="N203" s="282"/>
      <c r="O203" s="282"/>
      <c r="P203" s="282"/>
      <c r="Q203" s="233"/>
      <c r="R203" s="228"/>
      <c r="S203" s="240"/>
      <c r="T203" s="282"/>
      <c r="U203" s="233"/>
      <c r="V203" s="233"/>
      <c r="W203" s="228"/>
      <c r="X203" s="228"/>
      <c r="Y203" s="228"/>
      <c r="Z203" s="228"/>
      <c r="AA203" s="221"/>
      <c r="AB203" s="282"/>
      <c r="AC203" s="282"/>
      <c r="AD203" s="282"/>
    </row>
    <row r="204" spans="1:30" s="51" customFormat="1" ht="22.2" customHeight="1">
      <c r="A204" s="221"/>
      <c r="B204" s="223" t="s">
        <v>459</v>
      </c>
      <c r="C204" s="223">
        <v>447</v>
      </c>
      <c r="D204" s="224">
        <v>21</v>
      </c>
      <c r="E204" s="223">
        <v>49</v>
      </c>
      <c r="F204" s="223"/>
      <c r="G204" s="223">
        <v>11</v>
      </c>
      <c r="H204" s="223">
        <v>0</v>
      </c>
      <c r="I204" s="223">
        <v>14</v>
      </c>
      <c r="J204" s="306">
        <v>4414</v>
      </c>
      <c r="K204" s="282"/>
      <c r="L204" s="306">
        <v>4414</v>
      </c>
      <c r="M204" s="307"/>
      <c r="N204" s="282"/>
      <c r="O204" s="282"/>
      <c r="P204" s="282"/>
      <c r="Q204" s="233"/>
      <c r="R204" s="228"/>
      <c r="S204" s="240"/>
      <c r="T204" s="282"/>
      <c r="U204" s="233"/>
      <c r="V204" s="233"/>
      <c r="W204" s="228"/>
      <c r="X204" s="228"/>
      <c r="Y204" s="228"/>
      <c r="Z204" s="228"/>
      <c r="AA204" s="221"/>
      <c r="AB204" s="282"/>
      <c r="AC204" s="282"/>
      <c r="AD204" s="282"/>
    </row>
    <row r="205" spans="1:30" s="53" customFormat="1" ht="22.2" customHeight="1">
      <c r="A205" s="255">
        <v>93</v>
      </c>
      <c r="B205" s="261" t="s">
        <v>459</v>
      </c>
      <c r="C205" s="261">
        <v>182</v>
      </c>
      <c r="D205" s="224">
        <v>1</v>
      </c>
      <c r="E205" s="261">
        <v>32</v>
      </c>
      <c r="F205" s="223" t="s">
        <v>620</v>
      </c>
      <c r="G205" s="261">
        <v>10</v>
      </c>
      <c r="H205" s="261">
        <v>0</v>
      </c>
      <c r="I205" s="261">
        <v>0</v>
      </c>
      <c r="J205" s="310">
        <v>4000</v>
      </c>
      <c r="K205" s="312"/>
      <c r="L205" s="310">
        <v>4000</v>
      </c>
      <c r="M205" s="312"/>
      <c r="N205" s="312"/>
      <c r="O205" s="312"/>
      <c r="P205" s="312"/>
      <c r="Q205" s="288"/>
      <c r="R205" s="289"/>
      <c r="S205" s="313"/>
      <c r="T205" s="312"/>
      <c r="U205" s="288"/>
      <c r="V205" s="288"/>
      <c r="W205" s="289"/>
      <c r="X205" s="289"/>
      <c r="Y205" s="289"/>
      <c r="Z205" s="289"/>
      <c r="AA205" s="255">
        <v>93</v>
      </c>
      <c r="AB205" s="314" t="s">
        <v>70</v>
      </c>
      <c r="AC205" s="314" t="s">
        <v>996</v>
      </c>
      <c r="AD205" s="314" t="s">
        <v>997</v>
      </c>
    </row>
    <row r="206" spans="1:30" s="53" customFormat="1" ht="22.2" customHeight="1">
      <c r="A206" s="255"/>
      <c r="B206" s="261"/>
      <c r="C206" s="261"/>
      <c r="D206" s="224"/>
      <c r="E206" s="261"/>
      <c r="F206" s="238"/>
      <c r="G206" s="261"/>
      <c r="H206" s="261"/>
      <c r="I206" s="261"/>
      <c r="J206" s="310"/>
      <c r="K206" s="312"/>
      <c r="L206" s="310"/>
      <c r="M206" s="312"/>
      <c r="N206" s="312"/>
      <c r="O206" s="312"/>
      <c r="P206" s="312"/>
      <c r="Q206" s="288"/>
      <c r="R206" s="289"/>
      <c r="S206" s="313"/>
      <c r="T206" s="312"/>
      <c r="U206" s="288"/>
      <c r="V206" s="288"/>
      <c r="W206" s="289"/>
      <c r="X206" s="289"/>
      <c r="Y206" s="289"/>
      <c r="Z206" s="289"/>
      <c r="AA206" s="255"/>
      <c r="AB206" s="314"/>
      <c r="AC206" s="314"/>
      <c r="AD206" s="314" t="s">
        <v>610</v>
      </c>
    </row>
    <row r="207" spans="1:30" s="53" customFormat="1" ht="22.2" customHeight="1">
      <c r="A207" s="255">
        <v>94</v>
      </c>
      <c r="B207" s="261" t="s">
        <v>433</v>
      </c>
      <c r="C207" s="261" t="s">
        <v>84</v>
      </c>
      <c r="D207" s="224">
        <v>70</v>
      </c>
      <c r="E207" s="261" t="s">
        <v>84</v>
      </c>
      <c r="F207" s="223" t="s">
        <v>620</v>
      </c>
      <c r="G207" s="261">
        <v>15</v>
      </c>
      <c r="H207" s="261">
        <v>0</v>
      </c>
      <c r="I207" s="261">
        <v>0</v>
      </c>
      <c r="J207" s="310">
        <v>6000</v>
      </c>
      <c r="K207" s="312"/>
      <c r="L207" s="310">
        <v>6000</v>
      </c>
      <c r="M207" s="312"/>
      <c r="N207" s="312"/>
      <c r="O207" s="312"/>
      <c r="P207" s="312"/>
      <c r="Q207" s="288"/>
      <c r="R207" s="289"/>
      <c r="S207" s="313"/>
      <c r="T207" s="312"/>
      <c r="U207" s="288"/>
      <c r="V207" s="288"/>
      <c r="W207" s="289"/>
      <c r="X207" s="289"/>
      <c r="Y207" s="289"/>
      <c r="Z207" s="289"/>
      <c r="AA207" s="255">
        <v>94</v>
      </c>
      <c r="AB207" s="314" t="s">
        <v>63</v>
      </c>
      <c r="AC207" s="314" t="s">
        <v>998</v>
      </c>
      <c r="AD207" s="314" t="s">
        <v>999</v>
      </c>
    </row>
    <row r="208" spans="1:30" s="51" customFormat="1" ht="22.2" customHeight="1">
      <c r="A208" s="221">
        <v>95</v>
      </c>
      <c r="B208" s="302" t="s">
        <v>433</v>
      </c>
      <c r="C208" s="223">
        <v>3791</v>
      </c>
      <c r="D208" s="224">
        <v>116</v>
      </c>
      <c r="E208" s="223">
        <v>91</v>
      </c>
      <c r="F208" s="223" t="s">
        <v>620</v>
      </c>
      <c r="G208" s="223">
        <v>10</v>
      </c>
      <c r="H208" s="223">
        <v>0</v>
      </c>
      <c r="I208" s="223">
        <v>0</v>
      </c>
      <c r="J208" s="306">
        <v>4000</v>
      </c>
      <c r="K208" s="282"/>
      <c r="L208" s="306">
        <v>4000</v>
      </c>
      <c r="M208" s="307"/>
      <c r="N208" s="282"/>
      <c r="O208" s="282"/>
      <c r="P208" s="282"/>
      <c r="Q208" s="233"/>
      <c r="R208" s="228"/>
      <c r="S208" s="240"/>
      <c r="T208" s="282"/>
      <c r="U208" s="233"/>
      <c r="V208" s="233"/>
      <c r="W208" s="228"/>
      <c r="X208" s="228"/>
      <c r="Y208" s="228"/>
      <c r="Z208" s="228"/>
      <c r="AA208" s="221">
        <v>95</v>
      </c>
      <c r="AB208" s="282" t="s">
        <v>70</v>
      </c>
      <c r="AC208" s="282" t="s">
        <v>1000</v>
      </c>
      <c r="AD208" s="282" t="s">
        <v>1001</v>
      </c>
    </row>
    <row r="209" spans="1:30" s="51" customFormat="1" ht="22.2" customHeight="1">
      <c r="A209" s="221">
        <v>96</v>
      </c>
      <c r="B209" s="223" t="s">
        <v>433</v>
      </c>
      <c r="C209" s="223">
        <v>4897</v>
      </c>
      <c r="D209" s="224">
        <v>78</v>
      </c>
      <c r="E209" s="223">
        <v>97</v>
      </c>
      <c r="F209" s="223" t="s">
        <v>620</v>
      </c>
      <c r="G209" s="223">
        <v>14</v>
      </c>
      <c r="H209" s="223">
        <v>0</v>
      </c>
      <c r="I209" s="223">
        <v>24</v>
      </c>
      <c r="J209" s="306">
        <v>5624</v>
      </c>
      <c r="K209" s="282"/>
      <c r="L209" s="306">
        <v>5624</v>
      </c>
      <c r="M209" s="307"/>
      <c r="N209" s="282"/>
      <c r="O209" s="282"/>
      <c r="P209" s="282"/>
      <c r="Q209" s="233"/>
      <c r="R209" s="228"/>
      <c r="S209" s="240"/>
      <c r="T209" s="282"/>
      <c r="U209" s="233"/>
      <c r="V209" s="233"/>
      <c r="W209" s="228"/>
      <c r="X209" s="228"/>
      <c r="Y209" s="228"/>
      <c r="Z209" s="228"/>
      <c r="AA209" s="221">
        <v>96</v>
      </c>
      <c r="AB209" s="282" t="s">
        <v>70</v>
      </c>
      <c r="AC209" s="282" t="s">
        <v>1002</v>
      </c>
      <c r="AD209" s="282" t="s">
        <v>1003</v>
      </c>
    </row>
    <row r="210" spans="1:30" s="51" customFormat="1" ht="22.2" customHeight="1">
      <c r="A210" s="221"/>
      <c r="B210" s="223" t="s">
        <v>888</v>
      </c>
      <c r="C210" s="223">
        <v>79288</v>
      </c>
      <c r="D210" s="224">
        <v>1</v>
      </c>
      <c r="E210" s="223">
        <v>914</v>
      </c>
      <c r="F210" s="238"/>
      <c r="G210" s="223">
        <v>3</v>
      </c>
      <c r="H210" s="223">
        <v>1</v>
      </c>
      <c r="I210" s="223">
        <v>42</v>
      </c>
      <c r="J210" s="306">
        <v>1342</v>
      </c>
      <c r="K210" s="282"/>
      <c r="L210" s="306">
        <v>1342</v>
      </c>
      <c r="M210" s="307"/>
      <c r="N210" s="282"/>
      <c r="O210" s="282"/>
      <c r="P210" s="282"/>
      <c r="Q210" s="233"/>
      <c r="R210" s="228"/>
      <c r="S210" s="240"/>
      <c r="T210" s="282"/>
      <c r="U210" s="233"/>
      <c r="V210" s="233"/>
      <c r="W210" s="228"/>
      <c r="X210" s="228"/>
      <c r="Y210" s="228"/>
      <c r="Z210" s="228"/>
      <c r="AA210" s="221"/>
      <c r="AB210" s="282"/>
      <c r="AC210" s="282"/>
      <c r="AD210" s="282"/>
    </row>
    <row r="211" spans="1:30" s="51" customFormat="1" ht="22.2" customHeight="1">
      <c r="A211" s="221"/>
      <c r="B211" s="223" t="s">
        <v>888</v>
      </c>
      <c r="C211" s="223">
        <v>79590</v>
      </c>
      <c r="D211" s="224">
        <v>2</v>
      </c>
      <c r="E211" s="223">
        <v>915</v>
      </c>
      <c r="F211" s="238"/>
      <c r="G211" s="223">
        <v>2</v>
      </c>
      <c r="H211" s="223">
        <v>0</v>
      </c>
      <c r="I211" s="223">
        <v>0</v>
      </c>
      <c r="J211" s="306">
        <v>800</v>
      </c>
      <c r="K211" s="282"/>
      <c r="L211" s="306">
        <v>800</v>
      </c>
      <c r="M211" s="307"/>
      <c r="N211" s="282"/>
      <c r="O211" s="282"/>
      <c r="P211" s="282"/>
      <c r="Q211" s="233"/>
      <c r="R211" s="228"/>
      <c r="S211" s="240"/>
      <c r="T211" s="282"/>
      <c r="U211" s="233"/>
      <c r="V211" s="233"/>
      <c r="W211" s="228"/>
      <c r="X211" s="228"/>
      <c r="Y211" s="228"/>
      <c r="Z211" s="228"/>
      <c r="AA211" s="221"/>
      <c r="AB211" s="282"/>
      <c r="AC211" s="282"/>
      <c r="AD211" s="282"/>
    </row>
    <row r="212" spans="1:30" s="51" customFormat="1" ht="23.4" customHeight="1">
      <c r="A212" s="221">
        <v>97</v>
      </c>
      <c r="B212" s="223" t="s">
        <v>459</v>
      </c>
      <c r="C212" s="223">
        <v>605</v>
      </c>
      <c r="D212" s="224">
        <v>106</v>
      </c>
      <c r="E212" s="223">
        <v>5</v>
      </c>
      <c r="F212" s="223" t="s">
        <v>620</v>
      </c>
      <c r="G212" s="223">
        <v>15</v>
      </c>
      <c r="H212" s="223">
        <v>0</v>
      </c>
      <c r="I212" s="223">
        <v>75</v>
      </c>
      <c r="J212" s="306">
        <v>6075</v>
      </c>
      <c r="K212" s="282"/>
      <c r="L212" s="306">
        <v>6075</v>
      </c>
      <c r="M212" s="307"/>
      <c r="N212" s="282"/>
      <c r="O212" s="282"/>
      <c r="P212" s="282"/>
      <c r="Q212" s="233"/>
      <c r="R212" s="228"/>
      <c r="S212" s="240"/>
      <c r="T212" s="282"/>
      <c r="U212" s="233"/>
      <c r="V212" s="233"/>
      <c r="W212" s="228"/>
      <c r="X212" s="228"/>
      <c r="Y212" s="228"/>
      <c r="Z212" s="228"/>
      <c r="AA212" s="221">
        <v>97</v>
      </c>
      <c r="AB212" s="282" t="s">
        <v>63</v>
      </c>
      <c r="AC212" s="282" t="s">
        <v>1004</v>
      </c>
      <c r="AD212" s="282" t="s">
        <v>1005</v>
      </c>
    </row>
    <row r="213" spans="1:30" s="51" customFormat="1" ht="23.4" customHeight="1">
      <c r="A213" s="221">
        <v>98</v>
      </c>
      <c r="B213" s="223" t="s">
        <v>459</v>
      </c>
      <c r="C213" s="223">
        <v>257</v>
      </c>
      <c r="D213" s="224">
        <v>15</v>
      </c>
      <c r="E213" s="223">
        <v>7</v>
      </c>
      <c r="F213" s="223" t="s">
        <v>620</v>
      </c>
      <c r="G213" s="223">
        <v>13</v>
      </c>
      <c r="H213" s="223">
        <v>2</v>
      </c>
      <c r="I213" s="223">
        <v>0</v>
      </c>
      <c r="J213" s="306">
        <v>5400</v>
      </c>
      <c r="K213" s="282"/>
      <c r="L213" s="306">
        <v>5400</v>
      </c>
      <c r="M213" s="307"/>
      <c r="N213" s="282"/>
      <c r="O213" s="282"/>
      <c r="P213" s="282"/>
      <c r="Q213" s="233"/>
      <c r="R213" s="228"/>
      <c r="S213" s="240"/>
      <c r="T213" s="282"/>
      <c r="U213" s="233"/>
      <c r="V213" s="233"/>
      <c r="W213" s="228"/>
      <c r="X213" s="228"/>
      <c r="Y213" s="228"/>
      <c r="Z213" s="228"/>
      <c r="AA213" s="221">
        <v>98</v>
      </c>
      <c r="AB213" s="282" t="s">
        <v>86</v>
      </c>
      <c r="AC213" s="282" t="s">
        <v>1006</v>
      </c>
      <c r="AD213" s="282" t="s">
        <v>1007</v>
      </c>
    </row>
    <row r="214" spans="1:30" s="51" customFormat="1" ht="23.4" customHeight="1">
      <c r="A214" s="221"/>
      <c r="B214" s="223"/>
      <c r="C214" s="223"/>
      <c r="D214" s="224"/>
      <c r="E214" s="223"/>
      <c r="F214" s="238"/>
      <c r="G214" s="223"/>
      <c r="H214" s="223"/>
      <c r="I214" s="223"/>
      <c r="J214" s="306"/>
      <c r="K214" s="282"/>
      <c r="L214" s="306"/>
      <c r="M214" s="307"/>
      <c r="N214" s="282"/>
      <c r="O214" s="282"/>
      <c r="P214" s="282"/>
      <c r="Q214" s="233"/>
      <c r="R214" s="228"/>
      <c r="S214" s="240"/>
      <c r="T214" s="282"/>
      <c r="U214" s="233"/>
      <c r="V214" s="233"/>
      <c r="W214" s="228"/>
      <c r="X214" s="228"/>
      <c r="Y214" s="228"/>
      <c r="Z214" s="228"/>
      <c r="AA214" s="221"/>
      <c r="AB214" s="282"/>
      <c r="AC214" s="282"/>
      <c r="AD214" s="282" t="s">
        <v>610</v>
      </c>
    </row>
    <row r="215" spans="1:30" s="51" customFormat="1" ht="23.4" customHeight="1">
      <c r="A215" s="221">
        <v>99</v>
      </c>
      <c r="B215" s="223" t="s">
        <v>433</v>
      </c>
      <c r="C215" s="223">
        <v>2839</v>
      </c>
      <c r="D215" s="224">
        <v>101</v>
      </c>
      <c r="E215" s="223">
        <v>39</v>
      </c>
      <c r="F215" s="223" t="s">
        <v>620</v>
      </c>
      <c r="G215" s="223">
        <v>5</v>
      </c>
      <c r="H215" s="223">
        <v>0</v>
      </c>
      <c r="I215" s="223">
        <v>97</v>
      </c>
      <c r="J215" s="306">
        <v>2097</v>
      </c>
      <c r="K215" s="282"/>
      <c r="L215" s="306">
        <v>2097</v>
      </c>
      <c r="M215" s="307"/>
      <c r="N215" s="282"/>
      <c r="O215" s="282"/>
      <c r="P215" s="282"/>
      <c r="Q215" s="233"/>
      <c r="R215" s="228"/>
      <c r="S215" s="240"/>
      <c r="T215" s="282"/>
      <c r="U215" s="233"/>
      <c r="V215" s="233"/>
      <c r="W215" s="228"/>
      <c r="X215" s="228"/>
      <c r="Y215" s="228"/>
      <c r="Z215" s="228"/>
      <c r="AA215" s="221">
        <v>99</v>
      </c>
      <c r="AB215" s="282" t="s">
        <v>70</v>
      </c>
      <c r="AC215" s="282" t="s">
        <v>1008</v>
      </c>
      <c r="AD215" s="282" t="s">
        <v>912</v>
      </c>
    </row>
    <row r="216" spans="1:30" s="51" customFormat="1" ht="23.4" customHeight="1">
      <c r="A216" s="221">
        <v>100</v>
      </c>
      <c r="B216" s="223" t="s">
        <v>433</v>
      </c>
      <c r="C216" s="223">
        <v>2768</v>
      </c>
      <c r="D216" s="224">
        <v>109</v>
      </c>
      <c r="E216" s="223">
        <v>68</v>
      </c>
      <c r="F216" s="223" t="s">
        <v>620</v>
      </c>
      <c r="G216" s="223">
        <v>13</v>
      </c>
      <c r="H216" s="223">
        <v>1</v>
      </c>
      <c r="I216" s="223">
        <v>79</v>
      </c>
      <c r="J216" s="308">
        <v>5379</v>
      </c>
      <c r="K216" s="282"/>
      <c r="L216" s="308">
        <v>5379</v>
      </c>
      <c r="M216" s="307"/>
      <c r="N216" s="282"/>
      <c r="O216" s="282"/>
      <c r="P216" s="282"/>
      <c r="Q216" s="233"/>
      <c r="R216" s="228"/>
      <c r="S216" s="240"/>
      <c r="T216" s="282"/>
      <c r="U216" s="233"/>
      <c r="V216" s="233"/>
      <c r="W216" s="228"/>
      <c r="X216" s="228"/>
      <c r="Y216" s="228"/>
      <c r="Z216" s="228"/>
      <c r="AA216" s="221">
        <v>100</v>
      </c>
      <c r="AB216" s="309" t="s">
        <v>63</v>
      </c>
      <c r="AC216" s="309" t="s">
        <v>1009</v>
      </c>
      <c r="AD216" s="282" t="s">
        <v>1010</v>
      </c>
    </row>
    <row r="217" spans="1:30" s="51" customFormat="1" ht="23.4" customHeight="1">
      <c r="A217" s="221">
        <v>101</v>
      </c>
      <c r="B217" s="223" t="s">
        <v>433</v>
      </c>
      <c r="C217" s="223">
        <v>8492</v>
      </c>
      <c r="D217" s="224">
        <v>232</v>
      </c>
      <c r="E217" s="223">
        <v>92</v>
      </c>
      <c r="F217" s="223" t="s">
        <v>620</v>
      </c>
      <c r="G217" s="223">
        <v>9</v>
      </c>
      <c r="H217" s="223">
        <v>0</v>
      </c>
      <c r="I217" s="223">
        <v>96</v>
      </c>
      <c r="J217" s="306">
        <v>3696</v>
      </c>
      <c r="K217" s="282"/>
      <c r="L217" s="306">
        <v>3696</v>
      </c>
      <c r="M217" s="307"/>
      <c r="N217" s="282"/>
      <c r="O217" s="282"/>
      <c r="P217" s="282"/>
      <c r="Q217" s="233"/>
      <c r="R217" s="228"/>
      <c r="S217" s="240"/>
      <c r="T217" s="282"/>
      <c r="U217" s="233"/>
      <c r="V217" s="233"/>
      <c r="W217" s="228"/>
      <c r="X217" s="228"/>
      <c r="Y217" s="228"/>
      <c r="Z217" s="228"/>
      <c r="AA217" s="221">
        <v>101</v>
      </c>
      <c r="AB217" s="282" t="s">
        <v>70</v>
      </c>
      <c r="AC217" s="282" t="s">
        <v>1011</v>
      </c>
      <c r="AD217" s="282" t="s">
        <v>1012</v>
      </c>
    </row>
    <row r="218" spans="1:30" s="51" customFormat="1" ht="23.4" customHeight="1">
      <c r="A218" s="221"/>
      <c r="B218" s="302"/>
      <c r="C218" s="302"/>
      <c r="D218" s="224"/>
      <c r="E218" s="302"/>
      <c r="F218" s="238"/>
      <c r="G218" s="223"/>
      <c r="H218" s="223"/>
      <c r="I218" s="223"/>
      <c r="J218" s="306"/>
      <c r="K218" s="282"/>
      <c r="L218" s="306"/>
      <c r="M218" s="307"/>
      <c r="N218" s="282"/>
      <c r="O218" s="282"/>
      <c r="P218" s="282"/>
      <c r="Q218" s="233"/>
      <c r="R218" s="228"/>
      <c r="S218" s="240"/>
      <c r="T218" s="282"/>
      <c r="U218" s="233"/>
      <c r="V218" s="233"/>
      <c r="W218" s="228"/>
      <c r="X218" s="228"/>
      <c r="Y218" s="228"/>
      <c r="Z218" s="228"/>
      <c r="AA218" s="221"/>
      <c r="AB218" s="282"/>
      <c r="AC218" s="282" t="s">
        <v>941</v>
      </c>
      <c r="AD218" s="282" t="s">
        <v>1013</v>
      </c>
    </row>
    <row r="219" spans="1:30" s="51" customFormat="1" ht="23.4" customHeight="1">
      <c r="A219" s="221">
        <v>102</v>
      </c>
      <c r="B219" s="223" t="s">
        <v>433</v>
      </c>
      <c r="C219" s="223">
        <v>8626</v>
      </c>
      <c r="D219" s="224">
        <v>235</v>
      </c>
      <c r="E219" s="223">
        <v>26</v>
      </c>
      <c r="F219" s="223" t="s">
        <v>620</v>
      </c>
      <c r="G219" s="223">
        <v>16</v>
      </c>
      <c r="H219" s="223">
        <v>0</v>
      </c>
      <c r="I219" s="223">
        <v>0</v>
      </c>
      <c r="J219" s="306">
        <v>6400</v>
      </c>
      <c r="K219" s="282"/>
      <c r="L219" s="306">
        <v>6400</v>
      </c>
      <c r="M219" s="307"/>
      <c r="N219" s="282"/>
      <c r="O219" s="282"/>
      <c r="P219" s="282"/>
      <c r="Q219" s="233"/>
      <c r="R219" s="228"/>
      <c r="S219" s="240"/>
      <c r="T219" s="282"/>
      <c r="U219" s="233"/>
      <c r="V219" s="233"/>
      <c r="W219" s="228"/>
      <c r="X219" s="228"/>
      <c r="Y219" s="228"/>
      <c r="Z219" s="228"/>
      <c r="AA219" s="221">
        <v>102</v>
      </c>
      <c r="AB219" s="282" t="s">
        <v>63</v>
      </c>
      <c r="AC219" s="282" t="s">
        <v>1014</v>
      </c>
      <c r="AD219" s="282" t="s">
        <v>1015</v>
      </c>
    </row>
    <row r="220" spans="1:30" s="51" customFormat="1" ht="23.4" customHeight="1">
      <c r="A220" s="221">
        <v>103</v>
      </c>
      <c r="B220" s="223" t="s">
        <v>433</v>
      </c>
      <c r="C220" s="223">
        <v>4146</v>
      </c>
      <c r="D220" s="224">
        <v>61</v>
      </c>
      <c r="E220" s="223">
        <v>46</v>
      </c>
      <c r="F220" s="223" t="s">
        <v>620</v>
      </c>
      <c r="G220" s="223">
        <v>10</v>
      </c>
      <c r="H220" s="223">
        <v>0</v>
      </c>
      <c r="I220" s="223">
        <v>0</v>
      </c>
      <c r="J220" s="306">
        <v>4000</v>
      </c>
      <c r="K220" s="282"/>
      <c r="L220" s="306">
        <v>4000</v>
      </c>
      <c r="M220" s="307"/>
      <c r="N220" s="282"/>
      <c r="O220" s="282"/>
      <c r="P220" s="282"/>
      <c r="Q220" s="233"/>
      <c r="R220" s="228"/>
      <c r="S220" s="240"/>
      <c r="T220" s="282"/>
      <c r="U220" s="233"/>
      <c r="V220" s="233"/>
      <c r="W220" s="228"/>
      <c r="X220" s="228"/>
      <c r="Y220" s="228"/>
      <c r="Z220" s="228"/>
      <c r="AA220" s="221">
        <v>103</v>
      </c>
      <c r="AB220" s="282" t="s">
        <v>70</v>
      </c>
      <c r="AC220" s="282" t="s">
        <v>1016</v>
      </c>
      <c r="AD220" s="282" t="s">
        <v>926</v>
      </c>
    </row>
    <row r="221" spans="1:30" s="51" customFormat="1" ht="23.4" customHeight="1">
      <c r="A221" s="225">
        <v>104</v>
      </c>
      <c r="B221" s="223" t="s">
        <v>433</v>
      </c>
      <c r="C221" s="223">
        <v>8624</v>
      </c>
      <c r="D221" s="224">
        <v>336</v>
      </c>
      <c r="E221" s="223">
        <v>24</v>
      </c>
      <c r="F221" s="223" t="s">
        <v>620</v>
      </c>
      <c r="G221" s="223">
        <v>10</v>
      </c>
      <c r="H221" s="223">
        <v>0</v>
      </c>
      <c r="I221" s="223">
        <v>0</v>
      </c>
      <c r="J221" s="306">
        <v>4000</v>
      </c>
      <c r="K221" s="282"/>
      <c r="L221" s="306">
        <v>4000</v>
      </c>
      <c r="M221" s="307"/>
      <c r="N221" s="282"/>
      <c r="O221" s="282"/>
      <c r="P221" s="282"/>
      <c r="Q221" s="233"/>
      <c r="R221" s="228"/>
      <c r="S221" s="240"/>
      <c r="T221" s="282"/>
      <c r="U221" s="233"/>
      <c r="V221" s="233"/>
      <c r="W221" s="228"/>
      <c r="X221" s="228"/>
      <c r="Y221" s="228"/>
      <c r="Z221" s="228"/>
      <c r="AA221" s="225">
        <v>104</v>
      </c>
      <c r="AB221" s="309" t="s">
        <v>63</v>
      </c>
      <c r="AC221" s="309" t="s">
        <v>1017</v>
      </c>
      <c r="AD221" s="282" t="s">
        <v>1015</v>
      </c>
    </row>
    <row r="222" spans="1:30" s="51" customFormat="1" ht="23.4" customHeight="1">
      <c r="A222" s="221">
        <v>105</v>
      </c>
      <c r="B222" s="223" t="s">
        <v>459</v>
      </c>
      <c r="C222" s="223">
        <v>192</v>
      </c>
      <c r="D222" s="224">
        <v>1</v>
      </c>
      <c r="E222" s="223">
        <v>42</v>
      </c>
      <c r="F222" s="223" t="s">
        <v>620</v>
      </c>
      <c r="G222" s="223">
        <v>19</v>
      </c>
      <c r="H222" s="223">
        <v>0</v>
      </c>
      <c r="I222" s="223">
        <v>0</v>
      </c>
      <c r="J222" s="306">
        <v>7600</v>
      </c>
      <c r="K222" s="282"/>
      <c r="L222" s="306">
        <v>7600</v>
      </c>
      <c r="M222" s="307"/>
      <c r="N222" s="282"/>
      <c r="O222" s="282"/>
      <c r="P222" s="282"/>
      <c r="Q222" s="233"/>
      <c r="R222" s="228"/>
      <c r="S222" s="240"/>
      <c r="T222" s="282"/>
      <c r="U222" s="233"/>
      <c r="V222" s="233"/>
      <c r="W222" s="228"/>
      <c r="X222" s="228"/>
      <c r="Y222" s="228"/>
      <c r="Z222" s="228"/>
      <c r="AA222" s="221">
        <v>105</v>
      </c>
      <c r="AB222" s="282" t="s">
        <v>63</v>
      </c>
      <c r="AC222" s="282" t="s">
        <v>1018</v>
      </c>
      <c r="AD222" s="282" t="s">
        <v>1019</v>
      </c>
    </row>
    <row r="223" spans="1:30" s="51" customFormat="1" ht="18.600000000000001" customHeight="1">
      <c r="A223" s="221"/>
      <c r="B223" s="223"/>
      <c r="C223" s="223"/>
      <c r="D223" s="224"/>
      <c r="E223" s="223"/>
      <c r="F223" s="238"/>
      <c r="G223" s="223"/>
      <c r="H223" s="223"/>
      <c r="I223" s="223"/>
      <c r="J223" s="306"/>
      <c r="K223" s="282"/>
      <c r="L223" s="306"/>
      <c r="M223" s="307"/>
      <c r="N223" s="282"/>
      <c r="O223" s="282"/>
      <c r="P223" s="282"/>
      <c r="Q223" s="233"/>
      <c r="R223" s="228"/>
      <c r="S223" s="240"/>
      <c r="T223" s="282"/>
      <c r="U223" s="233"/>
      <c r="V223" s="233"/>
      <c r="W223" s="228"/>
      <c r="X223" s="228"/>
      <c r="Y223" s="228"/>
      <c r="Z223" s="228"/>
      <c r="AA223" s="221"/>
      <c r="AB223" s="282"/>
      <c r="AC223" s="282"/>
      <c r="AD223" s="282" t="s">
        <v>610</v>
      </c>
    </row>
    <row r="224" spans="1:30" s="51" customFormat="1" ht="23.4" customHeight="1">
      <c r="A224" s="221">
        <v>106</v>
      </c>
      <c r="B224" s="223" t="s">
        <v>433</v>
      </c>
      <c r="C224" s="223">
        <v>2765</v>
      </c>
      <c r="D224" s="224">
        <v>72</v>
      </c>
      <c r="E224" s="223">
        <v>65</v>
      </c>
      <c r="F224" s="223" t="s">
        <v>620</v>
      </c>
      <c r="G224" s="223">
        <v>5</v>
      </c>
      <c r="H224" s="223">
        <v>0</v>
      </c>
      <c r="I224" s="223">
        <v>0</v>
      </c>
      <c r="J224" s="306">
        <v>2000</v>
      </c>
      <c r="K224" s="282"/>
      <c r="L224" s="306">
        <v>2000</v>
      </c>
      <c r="M224" s="307"/>
      <c r="N224" s="282"/>
      <c r="O224" s="282"/>
      <c r="P224" s="282"/>
      <c r="Q224" s="233"/>
      <c r="R224" s="228"/>
      <c r="S224" s="240"/>
      <c r="T224" s="282"/>
      <c r="U224" s="233"/>
      <c r="V224" s="233"/>
      <c r="W224" s="228"/>
      <c r="X224" s="228"/>
      <c r="Y224" s="228"/>
      <c r="Z224" s="228"/>
      <c r="AA224" s="221">
        <v>106</v>
      </c>
      <c r="AB224" s="282" t="s">
        <v>63</v>
      </c>
      <c r="AC224" s="282" t="s">
        <v>1020</v>
      </c>
      <c r="AD224" s="282" t="s">
        <v>1021</v>
      </c>
    </row>
    <row r="225" spans="1:30" s="51" customFormat="1" ht="23.4" customHeight="1">
      <c r="A225" s="221"/>
      <c r="B225" s="223" t="s">
        <v>433</v>
      </c>
      <c r="C225" s="223">
        <v>4298</v>
      </c>
      <c r="D225" s="224">
        <v>73</v>
      </c>
      <c r="E225" s="223">
        <v>98</v>
      </c>
      <c r="F225" s="238"/>
      <c r="G225" s="223">
        <v>5</v>
      </c>
      <c r="H225" s="223">
        <v>0</v>
      </c>
      <c r="I225" s="223">
        <v>0</v>
      </c>
      <c r="J225" s="306">
        <v>2000</v>
      </c>
      <c r="K225" s="282"/>
      <c r="L225" s="306">
        <v>2000</v>
      </c>
      <c r="M225" s="307"/>
      <c r="N225" s="282"/>
      <c r="O225" s="282"/>
      <c r="P225" s="282"/>
      <c r="Q225" s="233"/>
      <c r="R225" s="228"/>
      <c r="S225" s="240"/>
      <c r="T225" s="282"/>
      <c r="U225" s="233"/>
      <c r="V225" s="233"/>
      <c r="W225" s="228"/>
      <c r="X225" s="228"/>
      <c r="Y225" s="228"/>
      <c r="Z225" s="228"/>
      <c r="AA225" s="221"/>
      <c r="AB225" s="282"/>
      <c r="AC225" s="282"/>
      <c r="AD225" s="282"/>
    </row>
    <row r="226" spans="1:30" s="51" customFormat="1" ht="23.4" customHeight="1">
      <c r="A226" s="221">
        <v>107</v>
      </c>
      <c r="B226" s="302" t="s">
        <v>888</v>
      </c>
      <c r="C226" s="223">
        <v>76957</v>
      </c>
      <c r="D226" s="224">
        <v>17</v>
      </c>
      <c r="E226" s="223">
        <v>1124</v>
      </c>
      <c r="F226" s="223" t="s">
        <v>620</v>
      </c>
      <c r="G226" s="223">
        <v>10</v>
      </c>
      <c r="H226" s="223">
        <v>0</v>
      </c>
      <c r="I226" s="223">
        <v>0</v>
      </c>
      <c r="J226" s="306">
        <v>4000</v>
      </c>
      <c r="K226" s="282"/>
      <c r="L226" s="306">
        <v>4000</v>
      </c>
      <c r="M226" s="307"/>
      <c r="N226" s="282"/>
      <c r="O226" s="282"/>
      <c r="P226" s="282"/>
      <c r="Q226" s="233"/>
      <c r="R226" s="228"/>
      <c r="S226" s="240"/>
      <c r="T226" s="282"/>
      <c r="U226" s="233"/>
      <c r="V226" s="233"/>
      <c r="W226" s="228"/>
      <c r="X226" s="228"/>
      <c r="Y226" s="228"/>
      <c r="Z226" s="228"/>
      <c r="AA226" s="221">
        <v>107</v>
      </c>
      <c r="AB226" s="282" t="s">
        <v>86</v>
      </c>
      <c r="AC226" s="282" t="s">
        <v>1022</v>
      </c>
      <c r="AD226" s="282" t="s">
        <v>1023</v>
      </c>
    </row>
    <row r="227" spans="1:30" s="51" customFormat="1" ht="23.4" customHeight="1">
      <c r="A227" s="221">
        <v>108</v>
      </c>
      <c r="B227" s="223" t="s">
        <v>459</v>
      </c>
      <c r="C227" s="223">
        <v>654</v>
      </c>
      <c r="D227" s="224">
        <v>58</v>
      </c>
      <c r="E227" s="223">
        <v>4</v>
      </c>
      <c r="F227" s="223" t="s">
        <v>620</v>
      </c>
      <c r="G227" s="223">
        <v>3</v>
      </c>
      <c r="H227" s="223">
        <v>1</v>
      </c>
      <c r="I227" s="223">
        <v>61</v>
      </c>
      <c r="J227" s="306">
        <v>1361</v>
      </c>
      <c r="K227" s="282"/>
      <c r="L227" s="306">
        <v>1361</v>
      </c>
      <c r="M227" s="307"/>
      <c r="N227" s="282"/>
      <c r="O227" s="282"/>
      <c r="P227" s="282"/>
      <c r="Q227" s="233"/>
      <c r="R227" s="228"/>
      <c r="S227" s="240"/>
      <c r="T227" s="282"/>
      <c r="U227" s="233"/>
      <c r="V227" s="233"/>
      <c r="W227" s="228"/>
      <c r="X227" s="228"/>
      <c r="Y227" s="228"/>
      <c r="Z227" s="228"/>
      <c r="AA227" s="221">
        <v>108</v>
      </c>
      <c r="AB227" s="282" t="s">
        <v>70</v>
      </c>
      <c r="AC227" s="282" t="s">
        <v>1024</v>
      </c>
      <c r="AD227" s="282" t="s">
        <v>1025</v>
      </c>
    </row>
    <row r="228" spans="1:30" s="51" customFormat="1" ht="23.4" customHeight="1">
      <c r="A228" s="221">
        <v>109</v>
      </c>
      <c r="B228" s="223" t="s">
        <v>433</v>
      </c>
      <c r="C228" s="223">
        <v>5088</v>
      </c>
      <c r="D228" s="224">
        <v>38</v>
      </c>
      <c r="E228" s="223">
        <v>88</v>
      </c>
      <c r="F228" s="223" t="s">
        <v>620</v>
      </c>
      <c r="G228" s="223">
        <v>19</v>
      </c>
      <c r="H228" s="223">
        <v>3</v>
      </c>
      <c r="I228" s="279" t="s">
        <v>78</v>
      </c>
      <c r="J228" s="306">
        <v>7906</v>
      </c>
      <c r="K228" s="282"/>
      <c r="L228" s="306">
        <v>7906</v>
      </c>
      <c r="M228" s="307"/>
      <c r="N228" s="282"/>
      <c r="O228" s="282"/>
      <c r="P228" s="282"/>
      <c r="Q228" s="233"/>
      <c r="R228" s="228"/>
      <c r="S228" s="240"/>
      <c r="T228" s="282"/>
      <c r="U228" s="233"/>
      <c r="V228" s="233"/>
      <c r="W228" s="228"/>
      <c r="X228" s="228"/>
      <c r="Y228" s="228"/>
      <c r="Z228" s="228"/>
      <c r="AA228" s="221">
        <v>109</v>
      </c>
      <c r="AB228" s="282" t="s">
        <v>63</v>
      </c>
      <c r="AC228" s="282" t="s">
        <v>1026</v>
      </c>
      <c r="AD228" s="282" t="s">
        <v>1027</v>
      </c>
    </row>
    <row r="229" spans="1:30" s="51" customFormat="1" ht="23.4" customHeight="1">
      <c r="A229" s="221"/>
      <c r="B229" s="223"/>
      <c r="C229" s="223"/>
      <c r="D229" s="224"/>
      <c r="E229" s="223"/>
      <c r="F229" s="238"/>
      <c r="G229" s="223"/>
      <c r="H229" s="223"/>
      <c r="I229" s="223"/>
      <c r="J229" s="306"/>
      <c r="K229" s="282"/>
      <c r="L229" s="306"/>
      <c r="M229" s="307"/>
      <c r="N229" s="282"/>
      <c r="O229" s="282"/>
      <c r="P229" s="282"/>
      <c r="Q229" s="233"/>
      <c r="R229" s="228"/>
      <c r="S229" s="240"/>
      <c r="T229" s="282"/>
      <c r="U229" s="233"/>
      <c r="V229" s="233"/>
      <c r="W229" s="228"/>
      <c r="X229" s="228"/>
      <c r="Y229" s="228"/>
      <c r="Z229" s="228"/>
      <c r="AA229" s="221"/>
      <c r="AB229" s="282"/>
      <c r="AC229" s="282"/>
      <c r="AD229" s="282" t="s">
        <v>610</v>
      </c>
    </row>
    <row r="230" spans="1:30" s="51" customFormat="1" ht="23.4" customHeight="1">
      <c r="A230" s="221">
        <v>110</v>
      </c>
      <c r="B230" s="223" t="s">
        <v>106</v>
      </c>
      <c r="C230" s="223" t="s">
        <v>84</v>
      </c>
      <c r="D230" s="223" t="s">
        <v>84</v>
      </c>
      <c r="E230" s="223" t="s">
        <v>84</v>
      </c>
      <c r="F230" s="223" t="s">
        <v>620</v>
      </c>
      <c r="G230" s="279" t="s">
        <v>73</v>
      </c>
      <c r="H230" s="223">
        <v>1</v>
      </c>
      <c r="I230" s="279" t="s">
        <v>73</v>
      </c>
      <c r="J230" s="306"/>
      <c r="K230" s="282"/>
      <c r="L230" s="306"/>
      <c r="M230" s="307"/>
      <c r="N230" s="282"/>
      <c r="O230" s="282"/>
      <c r="P230" s="282"/>
      <c r="Q230" s="233">
        <v>160</v>
      </c>
      <c r="R230" s="228"/>
      <c r="S230" s="240">
        <v>100</v>
      </c>
      <c r="T230" s="282"/>
      <c r="U230" s="233"/>
      <c r="V230" s="233">
        <v>20</v>
      </c>
      <c r="W230" s="228">
        <v>30</v>
      </c>
      <c r="X230" s="228"/>
      <c r="Y230" s="228"/>
      <c r="Z230" s="228"/>
      <c r="AA230" s="221">
        <v>110</v>
      </c>
      <c r="AB230" s="282" t="s">
        <v>86</v>
      </c>
      <c r="AC230" s="282" t="s">
        <v>1028</v>
      </c>
      <c r="AD230" s="282" t="s">
        <v>941</v>
      </c>
    </row>
    <row r="231" spans="1:30" s="51" customFormat="1" ht="23.4" customHeight="1">
      <c r="A231" s="221"/>
      <c r="B231" s="223"/>
      <c r="C231" s="223"/>
      <c r="D231" s="224"/>
      <c r="E231" s="223"/>
      <c r="F231" s="238"/>
      <c r="G231" s="223"/>
      <c r="H231" s="223"/>
      <c r="I231" s="223"/>
      <c r="J231" s="306"/>
      <c r="K231" s="282"/>
      <c r="L231" s="306"/>
      <c r="M231" s="282">
        <v>15</v>
      </c>
      <c r="N231" s="282"/>
      <c r="O231" s="282"/>
      <c r="P231" s="282"/>
      <c r="Q231" s="233"/>
      <c r="R231" s="228"/>
      <c r="S231" s="240"/>
      <c r="T231" s="282">
        <v>60</v>
      </c>
      <c r="U231" s="233"/>
      <c r="V231" s="233">
        <v>20</v>
      </c>
      <c r="W231" s="228">
        <v>30</v>
      </c>
      <c r="X231" s="228"/>
      <c r="Y231" s="228"/>
      <c r="Z231" s="228"/>
      <c r="AA231" s="221"/>
      <c r="AB231" s="282"/>
      <c r="AC231" s="282"/>
      <c r="AD231" s="282"/>
    </row>
    <row r="232" spans="1:30" s="51" customFormat="1" ht="23.4" customHeight="1">
      <c r="A232" s="221">
        <v>111</v>
      </c>
      <c r="B232" s="223" t="s">
        <v>106</v>
      </c>
      <c r="C232" s="223" t="s">
        <v>84</v>
      </c>
      <c r="D232" s="223" t="s">
        <v>84</v>
      </c>
      <c r="E232" s="223" t="s">
        <v>84</v>
      </c>
      <c r="F232" s="223" t="s">
        <v>620</v>
      </c>
      <c r="G232" s="279" t="s">
        <v>73</v>
      </c>
      <c r="H232" s="223">
        <v>0</v>
      </c>
      <c r="I232" s="279">
        <v>26</v>
      </c>
      <c r="J232" s="306">
        <v>26</v>
      </c>
      <c r="K232" s="282"/>
      <c r="L232" s="306"/>
      <c r="M232" s="282">
        <v>20</v>
      </c>
      <c r="N232" s="282"/>
      <c r="O232" s="282"/>
      <c r="P232" s="282"/>
      <c r="Q232" s="233">
        <v>80</v>
      </c>
      <c r="R232" s="228"/>
      <c r="S232" s="240"/>
      <c r="T232" s="282">
        <v>80</v>
      </c>
      <c r="U232" s="233"/>
      <c r="V232" s="233">
        <v>20</v>
      </c>
      <c r="W232" s="228">
        <v>30</v>
      </c>
      <c r="X232" s="228"/>
      <c r="Y232" s="228"/>
      <c r="Z232" s="228"/>
      <c r="AA232" s="221">
        <v>111</v>
      </c>
      <c r="AB232" s="282" t="s">
        <v>1029</v>
      </c>
      <c r="AC232" s="282" t="s">
        <v>1030</v>
      </c>
      <c r="AD232" s="282" t="s">
        <v>3092</v>
      </c>
    </row>
    <row r="233" spans="1:30" s="51" customFormat="1" ht="23.4" customHeight="1">
      <c r="A233" s="221"/>
      <c r="B233" s="221" t="s">
        <v>121</v>
      </c>
      <c r="C233" s="221" t="s">
        <v>249</v>
      </c>
      <c r="D233" s="221" t="s">
        <v>249</v>
      </c>
      <c r="E233" s="221" t="s">
        <v>249</v>
      </c>
      <c r="F233" s="221" t="s">
        <v>620</v>
      </c>
      <c r="G233" s="223">
        <v>0</v>
      </c>
      <c r="H233" s="223">
        <v>0</v>
      </c>
      <c r="I233" s="223">
        <v>0</v>
      </c>
      <c r="J233" s="236"/>
      <c r="K233" s="282"/>
      <c r="L233" s="306"/>
      <c r="M233" s="282">
        <v>3</v>
      </c>
      <c r="N233" s="282"/>
      <c r="O233" s="282"/>
      <c r="P233" s="282"/>
      <c r="Q233" s="233">
        <v>12</v>
      </c>
      <c r="R233" s="228"/>
      <c r="S233" s="240"/>
      <c r="T233" s="282">
        <v>12</v>
      </c>
      <c r="U233" s="233"/>
      <c r="V233" s="233">
        <v>3</v>
      </c>
      <c r="W233" s="228">
        <v>3</v>
      </c>
      <c r="X233" s="228"/>
      <c r="Y233" s="228"/>
      <c r="Z233" s="228"/>
      <c r="AA233" s="221"/>
      <c r="AB233" s="282"/>
      <c r="AC233" s="282" t="s">
        <v>1031</v>
      </c>
      <c r="AD233" s="315" t="s">
        <v>855</v>
      </c>
    </row>
    <row r="234" spans="1:30" s="51" customFormat="1" ht="23.4" customHeight="1">
      <c r="A234" s="221">
        <v>112</v>
      </c>
      <c r="B234" s="223" t="s">
        <v>771</v>
      </c>
      <c r="C234" s="223">
        <v>8741</v>
      </c>
      <c r="D234" s="223">
        <v>338</v>
      </c>
      <c r="E234" s="223">
        <v>41</v>
      </c>
      <c r="F234" s="223" t="s">
        <v>620</v>
      </c>
      <c r="G234" s="279">
        <v>5</v>
      </c>
      <c r="H234" s="223">
        <v>0</v>
      </c>
      <c r="I234" s="279" t="s">
        <v>73</v>
      </c>
      <c r="J234" s="306">
        <v>2000</v>
      </c>
      <c r="K234" s="282"/>
      <c r="L234" s="306">
        <v>2000</v>
      </c>
      <c r="M234" s="307"/>
      <c r="N234" s="282"/>
      <c r="O234" s="282"/>
      <c r="P234" s="282"/>
      <c r="Q234" s="233"/>
      <c r="R234" s="228"/>
      <c r="S234" s="240"/>
      <c r="T234" s="282"/>
      <c r="U234" s="233"/>
      <c r="V234" s="233"/>
      <c r="W234" s="228"/>
      <c r="X234" s="228"/>
      <c r="Y234" s="228"/>
      <c r="Z234" s="228"/>
      <c r="AA234" s="221">
        <v>112</v>
      </c>
      <c r="AB234" s="282" t="s">
        <v>70</v>
      </c>
      <c r="AC234" s="282" t="s">
        <v>1032</v>
      </c>
      <c r="AD234" s="282" t="s">
        <v>1033</v>
      </c>
    </row>
    <row r="235" spans="1:30" s="51" customFormat="1" ht="23.4" customHeight="1">
      <c r="A235" s="221"/>
      <c r="B235" s="223"/>
      <c r="C235" s="223"/>
      <c r="D235" s="224"/>
      <c r="E235" s="223"/>
      <c r="F235" s="238"/>
      <c r="G235" s="223"/>
      <c r="H235" s="223"/>
      <c r="I235" s="223"/>
      <c r="J235" s="306"/>
      <c r="K235" s="282"/>
      <c r="L235" s="306"/>
      <c r="M235" s="307"/>
      <c r="N235" s="282"/>
      <c r="O235" s="282"/>
      <c r="P235" s="282"/>
      <c r="Q235" s="233"/>
      <c r="R235" s="228"/>
      <c r="S235" s="240"/>
      <c r="T235" s="282"/>
      <c r="U235" s="233"/>
      <c r="V235" s="233"/>
      <c r="W235" s="228"/>
      <c r="X235" s="228"/>
      <c r="Y235" s="228"/>
      <c r="Z235" s="228"/>
      <c r="AA235" s="221"/>
      <c r="AB235" s="282"/>
      <c r="AC235" s="282"/>
      <c r="AD235" s="282" t="s">
        <v>610</v>
      </c>
    </row>
    <row r="236" spans="1:30" s="51" customFormat="1">
      <c r="A236" s="221">
        <v>113</v>
      </c>
      <c r="B236" s="223" t="s">
        <v>771</v>
      </c>
      <c r="C236" s="223">
        <v>5940</v>
      </c>
      <c r="D236" s="224">
        <v>112</v>
      </c>
      <c r="E236" s="223">
        <v>40</v>
      </c>
      <c r="F236" s="223" t="s">
        <v>620</v>
      </c>
      <c r="G236" s="223">
        <v>6</v>
      </c>
      <c r="H236" s="223">
        <v>0</v>
      </c>
      <c r="I236" s="223">
        <v>47</v>
      </c>
      <c r="J236" s="306">
        <v>2447</v>
      </c>
      <c r="K236" s="282"/>
      <c r="L236" s="306">
        <v>2447</v>
      </c>
      <c r="M236" s="307"/>
      <c r="N236" s="282"/>
      <c r="O236" s="282"/>
      <c r="P236" s="282"/>
      <c r="Q236" s="233"/>
      <c r="R236" s="228"/>
      <c r="S236" s="240"/>
      <c r="T236" s="282"/>
      <c r="U236" s="233"/>
      <c r="V236" s="233"/>
      <c r="W236" s="228"/>
      <c r="X236" s="228"/>
      <c r="Y236" s="228"/>
      <c r="Z236" s="228"/>
      <c r="AA236" s="221">
        <v>113</v>
      </c>
      <c r="AB236" s="282" t="s">
        <v>70</v>
      </c>
      <c r="AC236" s="282" t="s">
        <v>1034</v>
      </c>
      <c r="AD236" s="282" t="s">
        <v>1035</v>
      </c>
    </row>
    <row r="237" spans="1:30" s="51" customFormat="1">
      <c r="A237" s="221"/>
      <c r="B237" s="223"/>
      <c r="C237" s="223"/>
      <c r="D237" s="224"/>
      <c r="E237" s="223"/>
      <c r="F237" s="223"/>
      <c r="G237" s="223"/>
      <c r="H237" s="223"/>
      <c r="I237" s="223"/>
      <c r="J237" s="306"/>
      <c r="K237" s="282"/>
      <c r="L237" s="306"/>
      <c r="M237" s="307"/>
      <c r="N237" s="282"/>
      <c r="O237" s="282"/>
      <c r="P237" s="282"/>
      <c r="Q237" s="233"/>
      <c r="R237" s="228"/>
      <c r="S237" s="240"/>
      <c r="T237" s="282"/>
      <c r="U237" s="233"/>
      <c r="V237" s="233"/>
      <c r="W237" s="228"/>
      <c r="X237" s="228"/>
      <c r="Y237" s="228"/>
      <c r="Z237" s="228"/>
      <c r="AA237" s="221"/>
      <c r="AB237" s="282"/>
      <c r="AC237" s="282"/>
      <c r="AD237" s="282" t="s">
        <v>610</v>
      </c>
    </row>
    <row r="238" spans="1:30" s="51" customFormat="1">
      <c r="A238" s="221">
        <v>114</v>
      </c>
      <c r="B238" s="223" t="s">
        <v>771</v>
      </c>
      <c r="C238" s="223">
        <v>8740</v>
      </c>
      <c r="D238" s="224">
        <v>337</v>
      </c>
      <c r="E238" s="223">
        <v>40</v>
      </c>
      <c r="F238" s="223" t="s">
        <v>620</v>
      </c>
      <c r="G238" s="279">
        <v>5</v>
      </c>
      <c r="H238" s="223">
        <v>0</v>
      </c>
      <c r="I238" s="279" t="s">
        <v>73</v>
      </c>
      <c r="J238" s="306">
        <v>2000</v>
      </c>
      <c r="K238" s="282"/>
      <c r="L238" s="306">
        <v>2000</v>
      </c>
      <c r="M238" s="307"/>
      <c r="N238" s="282"/>
      <c r="O238" s="282"/>
      <c r="P238" s="282"/>
      <c r="Q238" s="233"/>
      <c r="R238" s="228"/>
      <c r="S238" s="240"/>
      <c r="T238" s="282"/>
      <c r="U238" s="233"/>
      <c r="V238" s="233"/>
      <c r="W238" s="228"/>
      <c r="X238" s="228"/>
      <c r="Y238" s="228"/>
      <c r="Z238" s="228"/>
      <c r="AA238" s="221">
        <v>114</v>
      </c>
      <c r="AB238" s="282" t="s">
        <v>70</v>
      </c>
      <c r="AC238" s="282" t="s">
        <v>1036</v>
      </c>
      <c r="AD238" s="282" t="s">
        <v>1037</v>
      </c>
    </row>
    <row r="239" spans="1:30" s="51" customFormat="1">
      <c r="A239" s="221"/>
      <c r="B239" s="223"/>
      <c r="C239" s="223"/>
      <c r="D239" s="224"/>
      <c r="E239" s="223"/>
      <c r="F239" s="223"/>
      <c r="G239" s="223"/>
      <c r="H239" s="223"/>
      <c r="I239" s="223"/>
      <c r="J239" s="306"/>
      <c r="K239" s="282"/>
      <c r="L239" s="306"/>
      <c r="M239" s="307"/>
      <c r="N239" s="282"/>
      <c r="O239" s="282"/>
      <c r="P239" s="282"/>
      <c r="Q239" s="233"/>
      <c r="R239" s="228"/>
      <c r="S239" s="240"/>
      <c r="T239" s="282"/>
      <c r="U239" s="233"/>
      <c r="V239" s="233"/>
      <c r="W239" s="228"/>
      <c r="X239" s="228"/>
      <c r="Y239" s="228"/>
      <c r="Z239" s="228"/>
      <c r="AA239" s="221"/>
      <c r="AB239" s="282"/>
      <c r="AC239" s="282"/>
      <c r="AD239" s="282"/>
    </row>
    <row r="240" spans="1:30" s="51" customFormat="1">
      <c r="A240" s="221">
        <v>115</v>
      </c>
      <c r="B240" s="223" t="s">
        <v>771</v>
      </c>
      <c r="C240" s="223">
        <v>8850</v>
      </c>
      <c r="D240" s="224">
        <v>165</v>
      </c>
      <c r="E240" s="223">
        <v>50</v>
      </c>
      <c r="F240" s="223" t="s">
        <v>620</v>
      </c>
      <c r="G240" s="223">
        <v>6</v>
      </c>
      <c r="H240" s="223">
        <v>0</v>
      </c>
      <c r="I240" s="223">
        <v>0</v>
      </c>
      <c r="J240" s="306">
        <v>2400</v>
      </c>
      <c r="K240" s="282"/>
      <c r="L240" s="306">
        <v>2400</v>
      </c>
      <c r="M240" s="307"/>
      <c r="N240" s="282"/>
      <c r="O240" s="282"/>
      <c r="P240" s="282"/>
      <c r="Q240" s="233"/>
      <c r="R240" s="228"/>
      <c r="S240" s="240"/>
      <c r="T240" s="282"/>
      <c r="U240" s="233"/>
      <c r="V240" s="233"/>
      <c r="W240" s="228"/>
      <c r="X240" s="228"/>
      <c r="Y240" s="228"/>
      <c r="Z240" s="228"/>
      <c r="AA240" s="221">
        <v>115</v>
      </c>
      <c r="AB240" s="282" t="s">
        <v>63</v>
      </c>
      <c r="AC240" s="282" t="s">
        <v>1038</v>
      </c>
      <c r="AD240" s="282" t="s">
        <v>1039</v>
      </c>
    </row>
    <row r="241" spans="1:30" s="51" customFormat="1">
      <c r="A241" s="221"/>
      <c r="B241" s="223"/>
      <c r="C241" s="223"/>
      <c r="D241" s="224"/>
      <c r="E241" s="223"/>
      <c r="F241" s="223"/>
      <c r="G241" s="223"/>
      <c r="H241" s="223"/>
      <c r="I241" s="223"/>
      <c r="J241" s="306"/>
      <c r="K241" s="282"/>
      <c r="L241" s="306"/>
      <c r="M241" s="307"/>
      <c r="N241" s="282"/>
      <c r="O241" s="282"/>
      <c r="P241" s="282"/>
      <c r="Q241" s="233"/>
      <c r="R241" s="228"/>
      <c r="S241" s="240"/>
      <c r="T241" s="282"/>
      <c r="U241" s="233"/>
      <c r="V241" s="233"/>
      <c r="W241" s="228"/>
      <c r="X241" s="228"/>
      <c r="Y241" s="228"/>
      <c r="Z241" s="228"/>
      <c r="AA241" s="221"/>
      <c r="AB241" s="282"/>
      <c r="AC241" s="282"/>
      <c r="AD241" s="282"/>
    </row>
    <row r="242" spans="1:30" s="51" customFormat="1">
      <c r="A242" s="221"/>
      <c r="B242" s="223"/>
      <c r="C242" s="223"/>
      <c r="D242" s="224"/>
      <c r="E242" s="223"/>
      <c r="F242" s="223"/>
      <c r="G242" s="223"/>
      <c r="H242" s="223"/>
      <c r="I242" s="223"/>
      <c r="J242" s="306"/>
      <c r="K242" s="282"/>
      <c r="L242" s="306"/>
      <c r="M242" s="307"/>
      <c r="N242" s="282"/>
      <c r="O242" s="282"/>
      <c r="P242" s="282"/>
      <c r="Q242" s="233"/>
      <c r="R242" s="228"/>
      <c r="S242" s="240"/>
      <c r="T242" s="282"/>
      <c r="U242" s="233"/>
      <c r="V242" s="233"/>
      <c r="W242" s="228"/>
      <c r="X242" s="228"/>
      <c r="Y242" s="228"/>
      <c r="Z242" s="228"/>
      <c r="AA242" s="221"/>
      <c r="AB242" s="282"/>
      <c r="AC242" s="282"/>
      <c r="AD242" s="282"/>
    </row>
    <row r="243" spans="1:30" s="51" customFormat="1">
      <c r="A243" s="221"/>
      <c r="B243" s="223"/>
      <c r="C243" s="223"/>
      <c r="D243" s="224"/>
      <c r="E243" s="223"/>
      <c r="F243" s="223"/>
      <c r="G243" s="223"/>
      <c r="H243" s="223"/>
      <c r="I243" s="223"/>
      <c r="J243" s="306"/>
      <c r="K243" s="282"/>
      <c r="L243" s="306"/>
      <c r="M243" s="307"/>
      <c r="N243" s="282"/>
      <c r="O243" s="282"/>
      <c r="P243" s="282"/>
      <c r="Q243" s="233"/>
      <c r="R243" s="228"/>
      <c r="S243" s="240"/>
      <c r="T243" s="282"/>
      <c r="U243" s="233"/>
      <c r="V243" s="233"/>
      <c r="W243" s="228"/>
      <c r="X243" s="228"/>
      <c r="Y243" s="228"/>
      <c r="Z243" s="228"/>
      <c r="AA243" s="221"/>
      <c r="AB243" s="282"/>
      <c r="AC243" s="282"/>
      <c r="AD243" s="282"/>
    </row>
    <row r="244" spans="1:30" s="51" customFormat="1">
      <c r="A244" s="221"/>
      <c r="B244" s="223"/>
      <c r="C244" s="223"/>
      <c r="D244" s="224"/>
      <c r="E244" s="223"/>
      <c r="F244" s="223"/>
      <c r="G244" s="223"/>
      <c r="H244" s="223"/>
      <c r="I244" s="223"/>
      <c r="J244" s="306"/>
      <c r="K244" s="282"/>
      <c r="L244" s="306"/>
      <c r="M244" s="307"/>
      <c r="N244" s="282"/>
      <c r="O244" s="282"/>
      <c r="P244" s="282"/>
      <c r="Q244" s="233"/>
      <c r="R244" s="228"/>
      <c r="S244" s="240"/>
      <c r="T244" s="282"/>
      <c r="U244" s="233"/>
      <c r="V244" s="233"/>
      <c r="W244" s="228"/>
      <c r="X244" s="228"/>
      <c r="Y244" s="228"/>
      <c r="Z244" s="228"/>
      <c r="AA244" s="221"/>
      <c r="AB244" s="282"/>
      <c r="AC244" s="282"/>
      <c r="AD244" s="282"/>
    </row>
    <row r="245" spans="1:30" s="51" customFormat="1">
      <c r="A245" s="221"/>
      <c r="B245" s="223"/>
      <c r="C245" s="223"/>
      <c r="D245" s="224"/>
      <c r="E245" s="223"/>
      <c r="F245" s="223"/>
      <c r="G245" s="223"/>
      <c r="H245" s="223"/>
      <c r="I245" s="223"/>
      <c r="J245" s="306"/>
      <c r="K245" s="282"/>
      <c r="L245" s="306"/>
      <c r="M245" s="307"/>
      <c r="N245" s="282"/>
      <c r="O245" s="282"/>
      <c r="P245" s="282"/>
      <c r="Q245" s="233"/>
      <c r="R245" s="228"/>
      <c r="S245" s="240"/>
      <c r="T245" s="282"/>
      <c r="U245" s="233"/>
      <c r="V245" s="233"/>
      <c r="W245" s="228"/>
      <c r="X245" s="228"/>
      <c r="Y245" s="228"/>
      <c r="Z245" s="228"/>
      <c r="AA245" s="221"/>
      <c r="AB245" s="282"/>
      <c r="AC245" s="282"/>
      <c r="AD245" s="282"/>
    </row>
    <row r="246" spans="1:30" s="51" customFormat="1">
      <c r="A246" s="221"/>
      <c r="B246" s="223"/>
      <c r="C246" s="223"/>
      <c r="D246" s="224"/>
      <c r="E246" s="223"/>
      <c r="F246" s="223"/>
      <c r="G246" s="223"/>
      <c r="H246" s="223"/>
      <c r="I246" s="223"/>
      <c r="J246" s="306"/>
      <c r="K246" s="282"/>
      <c r="L246" s="306"/>
      <c r="M246" s="307"/>
      <c r="N246" s="282"/>
      <c r="O246" s="282"/>
      <c r="P246" s="282"/>
      <c r="Q246" s="233"/>
      <c r="R246" s="228"/>
      <c r="S246" s="240"/>
      <c r="T246" s="282"/>
      <c r="U246" s="233"/>
      <c r="V246" s="233"/>
      <c r="W246" s="228"/>
      <c r="X246" s="228"/>
      <c r="Y246" s="228"/>
      <c r="Z246" s="228"/>
      <c r="AA246" s="221"/>
      <c r="AB246" s="282"/>
      <c r="AC246" s="282"/>
      <c r="AD246" s="282"/>
    </row>
    <row r="247" spans="1:30" s="51" customFormat="1">
      <c r="A247" s="221"/>
      <c r="B247" s="223"/>
      <c r="C247" s="223"/>
      <c r="D247" s="224"/>
      <c r="E247" s="223"/>
      <c r="F247" s="223"/>
      <c r="G247" s="223"/>
      <c r="H247" s="223"/>
      <c r="I247" s="223"/>
      <c r="J247" s="306"/>
      <c r="K247" s="282"/>
      <c r="L247" s="306"/>
      <c r="M247" s="307"/>
      <c r="N247" s="282"/>
      <c r="O247" s="282"/>
      <c r="P247" s="282"/>
      <c r="Q247" s="233"/>
      <c r="R247" s="228"/>
      <c r="S247" s="240"/>
      <c r="T247" s="282"/>
      <c r="U247" s="233"/>
      <c r="V247" s="233"/>
      <c r="W247" s="228"/>
      <c r="X247" s="228"/>
      <c r="Y247" s="228"/>
      <c r="Z247" s="228"/>
      <c r="AA247" s="221"/>
      <c r="AB247" s="282"/>
      <c r="AC247" s="282"/>
      <c r="AD247" s="282"/>
    </row>
    <row r="248" spans="1:30" s="51" customFormat="1">
      <c r="A248" s="221"/>
      <c r="B248" s="223"/>
      <c r="C248" s="223"/>
      <c r="D248" s="224"/>
      <c r="E248" s="223"/>
      <c r="F248" s="223"/>
      <c r="G248" s="223"/>
      <c r="H248" s="223"/>
      <c r="I248" s="223"/>
      <c r="J248" s="306"/>
      <c r="K248" s="282"/>
      <c r="L248" s="306"/>
      <c r="M248" s="307"/>
      <c r="N248" s="282"/>
      <c r="O248" s="282"/>
      <c r="P248" s="282"/>
      <c r="Q248" s="233"/>
      <c r="R248" s="228"/>
      <c r="S248" s="240"/>
      <c r="T248" s="282"/>
      <c r="U248" s="233"/>
      <c r="V248" s="233"/>
      <c r="W248" s="228"/>
      <c r="X248" s="228"/>
      <c r="Y248" s="228"/>
      <c r="Z248" s="228"/>
      <c r="AA248" s="221"/>
      <c r="AB248" s="282"/>
      <c r="AC248" s="282"/>
      <c r="AD248" s="282"/>
    </row>
    <row r="249" spans="1:30" s="51" customFormat="1">
      <c r="A249" s="221"/>
      <c r="B249" s="223"/>
      <c r="C249" s="223"/>
      <c r="D249" s="224"/>
      <c r="E249" s="223"/>
      <c r="F249" s="223"/>
      <c r="G249" s="223"/>
      <c r="H249" s="223"/>
      <c r="I249" s="223"/>
      <c r="J249" s="306"/>
      <c r="K249" s="282"/>
      <c r="L249" s="306"/>
      <c r="M249" s="307"/>
      <c r="N249" s="282"/>
      <c r="O249" s="282"/>
      <c r="P249" s="282"/>
      <c r="Q249" s="233"/>
      <c r="R249" s="228"/>
      <c r="S249" s="240"/>
      <c r="T249" s="282"/>
      <c r="U249" s="233"/>
      <c r="V249" s="233"/>
      <c r="W249" s="228"/>
      <c r="X249" s="228"/>
      <c r="Y249" s="228"/>
      <c r="Z249" s="228"/>
      <c r="AA249" s="221"/>
      <c r="AB249" s="282"/>
      <c r="AC249" s="282"/>
      <c r="AD249" s="282"/>
    </row>
    <row r="250" spans="1:30" s="51" customFormat="1">
      <c r="A250" s="221"/>
      <c r="B250" s="223"/>
      <c r="C250" s="223"/>
      <c r="D250" s="224"/>
      <c r="E250" s="223"/>
      <c r="F250" s="223"/>
      <c r="G250" s="223"/>
      <c r="H250" s="223"/>
      <c r="I250" s="223"/>
      <c r="J250" s="306"/>
      <c r="K250" s="282"/>
      <c r="L250" s="306"/>
      <c r="M250" s="307"/>
      <c r="N250" s="282"/>
      <c r="O250" s="282"/>
      <c r="P250" s="282"/>
      <c r="Q250" s="233"/>
      <c r="R250" s="228"/>
      <c r="S250" s="240"/>
      <c r="T250" s="282"/>
      <c r="U250" s="233"/>
      <c r="V250" s="233"/>
      <c r="W250" s="228"/>
      <c r="X250" s="228"/>
      <c r="Y250" s="228"/>
      <c r="Z250" s="228"/>
      <c r="AA250" s="221"/>
      <c r="AB250" s="282"/>
      <c r="AC250" s="282"/>
      <c r="AD250" s="282"/>
    </row>
    <row r="251" spans="1:30" s="51" customFormat="1">
      <c r="A251" s="221"/>
      <c r="B251" s="223"/>
      <c r="C251" s="223"/>
      <c r="D251" s="224"/>
      <c r="E251" s="223"/>
      <c r="F251" s="223"/>
      <c r="G251" s="223"/>
      <c r="H251" s="223"/>
      <c r="I251" s="223"/>
      <c r="J251" s="306"/>
      <c r="K251" s="282"/>
      <c r="L251" s="306"/>
      <c r="M251" s="307"/>
      <c r="N251" s="282"/>
      <c r="O251" s="282"/>
      <c r="P251" s="282"/>
      <c r="Q251" s="233"/>
      <c r="R251" s="228"/>
      <c r="S251" s="240"/>
      <c r="T251" s="282"/>
      <c r="U251" s="233"/>
      <c r="V251" s="233"/>
      <c r="W251" s="228"/>
      <c r="X251" s="228"/>
      <c r="Y251" s="228"/>
      <c r="Z251" s="228"/>
      <c r="AA251" s="221"/>
      <c r="AB251" s="282"/>
      <c r="AC251" s="282"/>
      <c r="AD251" s="282"/>
    </row>
    <row r="252" spans="1:30" s="51" customFormat="1">
      <c r="A252" s="221"/>
      <c r="B252" s="223"/>
      <c r="C252" s="223"/>
      <c r="D252" s="224"/>
      <c r="E252" s="223"/>
      <c r="F252" s="223"/>
      <c r="G252" s="223"/>
      <c r="H252" s="223"/>
      <c r="I252" s="223"/>
      <c r="J252" s="306"/>
      <c r="K252" s="282"/>
      <c r="L252" s="306"/>
      <c r="M252" s="307"/>
      <c r="N252" s="282"/>
      <c r="O252" s="282"/>
      <c r="P252" s="282"/>
      <c r="Q252" s="233"/>
      <c r="R252" s="228"/>
      <c r="S252" s="240"/>
      <c r="T252" s="282"/>
      <c r="U252" s="233"/>
      <c r="V252" s="233"/>
      <c r="W252" s="228"/>
      <c r="X252" s="228"/>
      <c r="Y252" s="228"/>
      <c r="Z252" s="228"/>
      <c r="AA252" s="221"/>
      <c r="AB252" s="282"/>
      <c r="AC252" s="282"/>
      <c r="AD252" s="282"/>
    </row>
    <row r="253" spans="1:30" s="51" customFormat="1">
      <c r="A253" s="221"/>
      <c r="B253" s="223"/>
      <c r="C253" s="223"/>
      <c r="D253" s="224"/>
      <c r="E253" s="223"/>
      <c r="F253" s="223"/>
      <c r="G253" s="223"/>
      <c r="H253" s="223"/>
      <c r="I253" s="223"/>
      <c r="J253" s="306"/>
      <c r="K253" s="282"/>
      <c r="L253" s="306"/>
      <c r="M253" s="307"/>
      <c r="N253" s="282"/>
      <c r="O253" s="282"/>
      <c r="P253" s="282"/>
      <c r="Q253" s="233"/>
      <c r="R253" s="228"/>
      <c r="S253" s="240"/>
      <c r="T253" s="282"/>
      <c r="U253" s="233"/>
      <c r="V253" s="233"/>
      <c r="W253" s="228"/>
      <c r="X253" s="228"/>
      <c r="Y253" s="228"/>
      <c r="Z253" s="228"/>
      <c r="AA253" s="221"/>
      <c r="AB253" s="282"/>
      <c r="AC253" s="282"/>
      <c r="AD253" s="282"/>
    </row>
    <row r="254" spans="1:30" s="51" customFormat="1">
      <c r="A254" s="221"/>
      <c r="B254" s="223"/>
      <c r="C254" s="223"/>
      <c r="D254" s="224"/>
      <c r="E254" s="223"/>
      <c r="F254" s="223"/>
      <c r="G254" s="223"/>
      <c r="H254" s="223"/>
      <c r="I254" s="223"/>
      <c r="J254" s="306"/>
      <c r="K254" s="282"/>
      <c r="L254" s="306"/>
      <c r="M254" s="307"/>
      <c r="N254" s="282"/>
      <c r="O254" s="282"/>
      <c r="P254" s="282"/>
      <c r="Q254" s="233"/>
      <c r="R254" s="228"/>
      <c r="S254" s="240"/>
      <c r="T254" s="282"/>
      <c r="U254" s="233"/>
      <c r="V254" s="233"/>
      <c r="W254" s="228"/>
      <c r="X254" s="228"/>
      <c r="Y254" s="228"/>
      <c r="Z254" s="228"/>
      <c r="AA254" s="221"/>
      <c r="AB254" s="282"/>
      <c r="AC254" s="282"/>
      <c r="AD254" s="282"/>
    </row>
    <row r="255" spans="1:30" s="51" customFormat="1">
      <c r="A255" s="221"/>
      <c r="B255" s="223"/>
      <c r="C255" s="223"/>
      <c r="D255" s="224"/>
      <c r="E255" s="223"/>
      <c r="F255" s="223"/>
      <c r="G255" s="223"/>
      <c r="H255" s="223"/>
      <c r="I255" s="223"/>
      <c r="J255" s="306"/>
      <c r="K255" s="282"/>
      <c r="L255" s="306"/>
      <c r="M255" s="307"/>
      <c r="N255" s="282"/>
      <c r="O255" s="282"/>
      <c r="P255" s="282"/>
      <c r="Q255" s="233"/>
      <c r="R255" s="228"/>
      <c r="S255" s="240"/>
      <c r="T255" s="282"/>
      <c r="U255" s="233"/>
      <c r="V255" s="233"/>
      <c r="W255" s="228"/>
      <c r="X255" s="228"/>
      <c r="Y255" s="228"/>
      <c r="Z255" s="228"/>
      <c r="AA255" s="221"/>
      <c r="AB255" s="282"/>
      <c r="AC255" s="282"/>
      <c r="AD255" s="282"/>
    </row>
  </sheetData>
  <mergeCells count="11">
    <mergeCell ref="AB4:AD4"/>
    <mergeCell ref="AB5:AD5"/>
    <mergeCell ref="AB6:AD6"/>
    <mergeCell ref="R4:U4"/>
    <mergeCell ref="O3:V3"/>
    <mergeCell ref="A1:W1"/>
    <mergeCell ref="A2:W2"/>
    <mergeCell ref="C4:E4"/>
    <mergeCell ref="G4:I4"/>
    <mergeCell ref="J4:N4"/>
    <mergeCell ref="A3:N3"/>
  </mergeCells>
  <printOptions gridLines="1"/>
  <pageMargins left="0" right="0.19685039370078741" top="0" bottom="0" header="0" footer="0.1968503937007874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9"/>
  <sheetViews>
    <sheetView view="pageBreakPreview" zoomScale="98" zoomScaleNormal="100" zoomScaleSheetLayoutView="98" workbookViewId="0">
      <pane ySplit="7" topLeftCell="A220" activePane="bottomLeft" state="frozen"/>
      <selection activeCell="L1" sqref="L1"/>
      <selection pane="bottomLeft" activeCell="A199" sqref="A199"/>
    </sheetView>
  </sheetViews>
  <sheetFormatPr defaultColWidth="9" defaultRowHeight="19.8"/>
  <cols>
    <col min="1" max="1" width="4" style="221" customWidth="1"/>
    <col min="2" max="2" width="5.69921875" style="222" customWidth="1"/>
    <col min="3" max="3" width="7" style="223" customWidth="1"/>
    <col min="4" max="4" width="4.09765625" style="224" customWidth="1"/>
    <col min="5" max="5" width="4.8984375" style="282" customWidth="1"/>
    <col min="6" max="6" width="8.3984375" style="223" customWidth="1"/>
    <col min="7" max="9" width="4" style="223" customWidth="1"/>
    <col min="10" max="10" width="8" style="306" hidden="1" customWidth="1"/>
    <col min="11" max="11" width="4.09765625" style="282" customWidth="1"/>
    <col min="12" max="12" width="7" style="306" customWidth="1"/>
    <col min="13" max="13" width="4.796875" style="233" customWidth="1"/>
    <col min="14" max="14" width="9.59765625" style="240" customWidth="1"/>
    <col min="15" max="15" width="4.8984375" style="282" customWidth="1"/>
    <col min="16" max="16" width="5.5" style="282" customWidth="1"/>
    <col min="17" max="17" width="7.296875" style="233" customWidth="1"/>
    <col min="18" max="18" width="7.796875" style="228" customWidth="1"/>
    <col min="19" max="19" width="6.19921875" style="228" customWidth="1"/>
    <col min="20" max="20" width="5.796875" style="223" customWidth="1"/>
    <col min="21" max="21" width="7.59765625" style="282" customWidth="1"/>
    <col min="22" max="22" width="9" style="282" customWidth="1"/>
    <col min="23" max="23" width="7.796875" style="233" customWidth="1"/>
    <col min="24" max="24" width="7.8984375" style="228" hidden="1" customWidth="1"/>
    <col min="25" max="25" width="3.69921875" style="221" customWidth="1"/>
    <col min="26" max="26" width="3.5" style="228" customWidth="1"/>
    <col min="27" max="27" width="14.09765625" style="228" customWidth="1"/>
    <col min="28" max="28" width="15.59765625" style="228" customWidth="1"/>
    <col min="29" max="16384" width="9" style="55"/>
  </cols>
  <sheetData>
    <row r="1" spans="1:28" s="48" customFormat="1" ht="19.2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240"/>
      <c r="Y1" s="240"/>
      <c r="Z1" s="240"/>
      <c r="AA1" s="240"/>
      <c r="AB1" s="240"/>
    </row>
    <row r="2" spans="1:28" s="48" customFormat="1" ht="19.2" customHeight="1">
      <c r="A2" s="448" t="s">
        <v>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240"/>
      <c r="Y2" s="240"/>
      <c r="Z2" s="240"/>
      <c r="AA2" s="240"/>
      <c r="AB2" s="240"/>
    </row>
    <row r="3" spans="1:28" s="48" customFormat="1" ht="19.2" customHeight="1">
      <c r="A3" s="451" t="s">
        <v>3082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O3" s="451" t="s">
        <v>3083</v>
      </c>
      <c r="P3" s="451"/>
      <c r="Q3" s="451"/>
      <c r="R3" s="451"/>
      <c r="S3" s="451"/>
      <c r="T3" s="451"/>
      <c r="U3" s="451"/>
      <c r="V3" s="455"/>
      <c r="W3" s="201"/>
      <c r="X3" s="240"/>
      <c r="Y3" s="199"/>
      <c r="Z3" s="199"/>
      <c r="AA3" s="199"/>
      <c r="AB3" s="199"/>
    </row>
    <row r="4" spans="1:28" s="48" customFormat="1" ht="19.2" customHeight="1">
      <c r="A4" s="205"/>
      <c r="B4" s="201"/>
      <c r="C4" s="450" t="s">
        <v>3</v>
      </c>
      <c r="D4" s="451"/>
      <c r="E4" s="452"/>
      <c r="F4" s="202"/>
      <c r="G4" s="450" t="s">
        <v>4</v>
      </c>
      <c r="H4" s="451"/>
      <c r="I4" s="452"/>
      <c r="J4" s="453" t="s">
        <v>1280</v>
      </c>
      <c r="K4" s="454"/>
      <c r="L4" s="454"/>
      <c r="M4" s="454"/>
      <c r="N4" s="455"/>
      <c r="O4" s="201"/>
      <c r="P4" s="207"/>
      <c r="Q4" s="201"/>
      <c r="R4" s="453" t="s">
        <v>5</v>
      </c>
      <c r="S4" s="454"/>
      <c r="T4" s="454"/>
      <c r="U4" s="455"/>
      <c r="V4" s="317"/>
      <c r="W4" s="347"/>
      <c r="X4" s="228" t="s">
        <v>2</v>
      </c>
      <c r="Y4" s="205"/>
      <c r="Z4" s="439"/>
      <c r="AA4" s="440"/>
      <c r="AB4" s="441"/>
    </row>
    <row r="5" spans="1:28" s="48" customFormat="1" ht="19.2" customHeight="1">
      <c r="A5" s="210" t="s">
        <v>8</v>
      </c>
      <c r="B5" s="204" t="s">
        <v>11</v>
      </c>
      <c r="C5" s="205" t="s">
        <v>12</v>
      </c>
      <c r="D5" s="205" t="s">
        <v>13</v>
      </c>
      <c r="E5" s="201" t="s">
        <v>14</v>
      </c>
      <c r="F5" s="199" t="s">
        <v>15</v>
      </c>
      <c r="G5" s="201" t="s">
        <v>16</v>
      </c>
      <c r="H5" s="202" t="s">
        <v>17</v>
      </c>
      <c r="I5" s="201" t="s">
        <v>18</v>
      </c>
      <c r="J5" s="300" t="s">
        <v>19</v>
      </c>
      <c r="K5" s="201" t="s">
        <v>20</v>
      </c>
      <c r="L5" s="208" t="s">
        <v>21</v>
      </c>
      <c r="M5" s="203" t="s">
        <v>22</v>
      </c>
      <c r="N5" s="205" t="s">
        <v>23</v>
      </c>
      <c r="O5" s="204" t="s">
        <v>8</v>
      </c>
      <c r="P5" s="204" t="s">
        <v>3079</v>
      </c>
      <c r="Q5" s="204" t="s">
        <v>11</v>
      </c>
      <c r="R5" s="201" t="s">
        <v>3080</v>
      </c>
      <c r="S5" s="201" t="s">
        <v>26</v>
      </c>
      <c r="T5" s="202" t="s">
        <v>27</v>
      </c>
      <c r="U5" s="201" t="s">
        <v>28</v>
      </c>
      <c r="V5" s="349" t="s">
        <v>31</v>
      </c>
      <c r="W5" s="271" t="s">
        <v>10</v>
      </c>
      <c r="X5" s="228"/>
      <c r="Y5" s="210" t="s">
        <v>8</v>
      </c>
      <c r="Z5" s="442" t="s">
        <v>9</v>
      </c>
      <c r="AA5" s="443"/>
      <c r="AB5" s="444"/>
    </row>
    <row r="6" spans="1:28" s="48" customFormat="1" ht="19.2" customHeight="1">
      <c r="A6" s="210"/>
      <c r="B6" s="204" t="s">
        <v>39</v>
      </c>
      <c r="C6" s="210" t="s">
        <v>40</v>
      </c>
      <c r="D6" s="210" t="s">
        <v>39</v>
      </c>
      <c r="E6" s="204" t="s">
        <v>41</v>
      </c>
      <c r="F6" s="199" t="s">
        <v>42</v>
      </c>
      <c r="G6" s="204" t="s">
        <v>806</v>
      </c>
      <c r="H6" s="199"/>
      <c r="I6" s="204"/>
      <c r="J6" s="270" t="s">
        <v>39</v>
      </c>
      <c r="K6" s="204" t="s">
        <v>43</v>
      </c>
      <c r="L6" s="213" t="s">
        <v>58</v>
      </c>
      <c r="M6" s="199"/>
      <c r="N6" s="210" t="s">
        <v>44</v>
      </c>
      <c r="O6" s="204"/>
      <c r="P6" s="204" t="s">
        <v>12</v>
      </c>
      <c r="Q6" s="204" t="s">
        <v>3090</v>
      </c>
      <c r="R6" s="204" t="s">
        <v>3081</v>
      </c>
      <c r="S6" s="204" t="s">
        <v>46</v>
      </c>
      <c r="T6" s="204" t="s">
        <v>47</v>
      </c>
      <c r="U6" s="204" t="s">
        <v>48</v>
      </c>
      <c r="V6" s="349" t="s">
        <v>49</v>
      </c>
      <c r="W6" s="271"/>
      <c r="X6" s="228"/>
      <c r="Y6" s="210"/>
      <c r="Z6" s="445"/>
      <c r="AA6" s="446"/>
      <c r="AB6" s="447"/>
    </row>
    <row r="7" spans="1:28" s="48" customFormat="1" ht="19.2" customHeight="1">
      <c r="A7" s="215"/>
      <c r="B7" s="214"/>
      <c r="C7" s="215" t="s">
        <v>56</v>
      </c>
      <c r="D7" s="215"/>
      <c r="E7" s="214"/>
      <c r="F7" s="200" t="s">
        <v>57</v>
      </c>
      <c r="G7" s="214"/>
      <c r="H7" s="200"/>
      <c r="I7" s="214"/>
      <c r="J7" s="272" t="s">
        <v>18</v>
      </c>
      <c r="K7" s="273"/>
      <c r="L7" s="218"/>
      <c r="M7" s="274"/>
      <c r="N7" s="301"/>
      <c r="O7" s="273"/>
      <c r="P7" s="273"/>
      <c r="Q7" s="273" t="s">
        <v>3091</v>
      </c>
      <c r="R7" s="214"/>
      <c r="S7" s="214"/>
      <c r="T7" s="200" t="s">
        <v>46</v>
      </c>
      <c r="U7" s="214" t="s">
        <v>59</v>
      </c>
      <c r="V7" s="350" t="s">
        <v>61</v>
      </c>
      <c r="W7" s="275"/>
      <c r="X7" s="318"/>
      <c r="Y7" s="215"/>
      <c r="Z7" s="276"/>
      <c r="AA7" s="277" t="s">
        <v>430</v>
      </c>
      <c r="AB7" s="277" t="s">
        <v>20</v>
      </c>
    </row>
    <row r="8" spans="1:28" s="51" customFormat="1" ht="22.2" customHeight="1">
      <c r="A8" s="221">
        <v>1</v>
      </c>
      <c r="B8" s="222" t="s">
        <v>433</v>
      </c>
      <c r="C8" s="223">
        <v>4716</v>
      </c>
      <c r="D8" s="224">
        <v>106</v>
      </c>
      <c r="E8" s="282">
        <v>16</v>
      </c>
      <c r="F8" s="223" t="s">
        <v>1042</v>
      </c>
      <c r="G8" s="238">
        <v>18</v>
      </c>
      <c r="H8" s="238">
        <v>1</v>
      </c>
      <c r="I8" s="238">
        <v>66</v>
      </c>
      <c r="J8" s="236">
        <f>SUM(G8*400+H8*100+I8)</f>
        <v>7366</v>
      </c>
      <c r="K8" s="282"/>
      <c r="L8" s="236">
        <v>7366</v>
      </c>
      <c r="M8" s="233"/>
      <c r="N8" s="240"/>
      <c r="O8" s="282"/>
      <c r="P8" s="282"/>
      <c r="Q8" s="233"/>
      <c r="R8" s="228"/>
      <c r="S8" s="212"/>
      <c r="T8" s="223"/>
      <c r="U8" s="282"/>
      <c r="V8" s="282"/>
      <c r="W8" s="233"/>
      <c r="X8" s="319" t="e">
        <f>SUM(#REF!+#REF!)</f>
        <v>#REF!</v>
      </c>
      <c r="Y8" s="221">
        <v>1</v>
      </c>
      <c r="Z8" s="228" t="s">
        <v>63</v>
      </c>
      <c r="AA8" s="228" t="s">
        <v>1040</v>
      </c>
      <c r="AB8" s="228" t="s">
        <v>1041</v>
      </c>
    </row>
    <row r="9" spans="1:28" s="51" customFormat="1" ht="22.2" customHeight="1">
      <c r="A9" s="221">
        <v>2</v>
      </c>
      <c r="B9" s="222" t="s">
        <v>433</v>
      </c>
      <c r="C9" s="223">
        <v>3460</v>
      </c>
      <c r="D9" s="224">
        <v>25</v>
      </c>
      <c r="E9" s="282">
        <v>60</v>
      </c>
      <c r="F9" s="223" t="s">
        <v>1042</v>
      </c>
      <c r="G9" s="238">
        <v>25</v>
      </c>
      <c r="H9" s="238">
        <v>3</v>
      </c>
      <c r="I9" s="238">
        <v>1</v>
      </c>
      <c r="J9" s="236">
        <f>SUM(G9*400+H9*100+I9)</f>
        <v>10301</v>
      </c>
      <c r="K9" s="282"/>
      <c r="L9" s="236">
        <v>10301</v>
      </c>
      <c r="M9" s="233"/>
      <c r="N9" s="240"/>
      <c r="O9" s="282"/>
      <c r="P9" s="282"/>
      <c r="Q9" s="233"/>
      <c r="R9" s="228"/>
      <c r="S9" s="228"/>
      <c r="T9" s="223"/>
      <c r="U9" s="282"/>
      <c r="V9" s="282"/>
      <c r="W9" s="233"/>
      <c r="X9" s="319" t="e">
        <f>SUM(#REF!+#REF!)</f>
        <v>#REF!</v>
      </c>
      <c r="Y9" s="221">
        <v>2</v>
      </c>
      <c r="Z9" s="228" t="s">
        <v>63</v>
      </c>
      <c r="AA9" s="228" t="s">
        <v>1043</v>
      </c>
      <c r="AB9" s="228" t="s">
        <v>1044</v>
      </c>
    </row>
    <row r="10" spans="1:28" s="51" customFormat="1" ht="22.2" customHeight="1">
      <c r="A10" s="221">
        <v>3</v>
      </c>
      <c r="B10" s="222" t="s">
        <v>433</v>
      </c>
      <c r="C10" s="223">
        <v>2264</v>
      </c>
      <c r="D10" s="224">
        <v>14</v>
      </c>
      <c r="E10" s="282">
        <v>64</v>
      </c>
      <c r="F10" s="223" t="s">
        <v>1042</v>
      </c>
      <c r="G10" s="223">
        <v>21</v>
      </c>
      <c r="H10" s="223">
        <v>2</v>
      </c>
      <c r="I10" s="223">
        <v>9</v>
      </c>
      <c r="J10" s="236">
        <f>SUM(G10*400+H10*100+I10)</f>
        <v>8609</v>
      </c>
      <c r="K10" s="282"/>
      <c r="L10" s="236">
        <v>8609</v>
      </c>
      <c r="M10" s="233"/>
      <c r="N10" s="240"/>
      <c r="O10" s="282"/>
      <c r="P10" s="282"/>
      <c r="Q10" s="233"/>
      <c r="R10" s="228"/>
      <c r="S10" s="228"/>
      <c r="T10" s="223"/>
      <c r="U10" s="282"/>
      <c r="V10" s="282"/>
      <c r="W10" s="233"/>
      <c r="X10" s="319" t="e">
        <f>SUM(#REF!+#REF!)</f>
        <v>#REF!</v>
      </c>
      <c r="Y10" s="221">
        <v>3</v>
      </c>
      <c r="Z10" s="228" t="s">
        <v>70</v>
      </c>
      <c r="AA10" s="228" t="s">
        <v>1045</v>
      </c>
      <c r="AB10" s="228" t="s">
        <v>1046</v>
      </c>
    </row>
    <row r="11" spans="1:28" s="51" customFormat="1" ht="22.2" customHeight="1">
      <c r="A11" s="221"/>
      <c r="B11" s="222" t="s">
        <v>433</v>
      </c>
      <c r="C11" s="223">
        <v>2267</v>
      </c>
      <c r="D11" s="224">
        <v>34</v>
      </c>
      <c r="E11" s="282">
        <v>76</v>
      </c>
      <c r="F11" s="223"/>
      <c r="G11" s="223">
        <v>20</v>
      </c>
      <c r="H11" s="223">
        <v>0</v>
      </c>
      <c r="I11" s="223">
        <v>0</v>
      </c>
      <c r="J11" s="306">
        <v>8000</v>
      </c>
      <c r="K11" s="282"/>
      <c r="L11" s="306">
        <v>8000</v>
      </c>
      <c r="M11" s="233"/>
      <c r="N11" s="240"/>
      <c r="O11" s="282"/>
      <c r="P11" s="282"/>
      <c r="Q11" s="233"/>
      <c r="R11" s="228"/>
      <c r="S11" s="228"/>
      <c r="T11" s="223"/>
      <c r="U11" s="282"/>
      <c r="V11" s="282"/>
      <c r="W11" s="233"/>
      <c r="X11" s="319" t="e">
        <f>SUM(#REF!+#REF!)</f>
        <v>#REF!</v>
      </c>
      <c r="Y11" s="221"/>
      <c r="Z11" s="228"/>
      <c r="AA11" s="228"/>
      <c r="AB11" s="228"/>
    </row>
    <row r="12" spans="1:28" s="51" customFormat="1" ht="22.2" customHeight="1">
      <c r="A12" s="221"/>
      <c r="B12" s="222" t="s">
        <v>433</v>
      </c>
      <c r="C12" s="223">
        <v>2266</v>
      </c>
      <c r="D12" s="224">
        <v>26</v>
      </c>
      <c r="E12" s="282">
        <v>66</v>
      </c>
      <c r="F12" s="223"/>
      <c r="G12" s="223">
        <v>8</v>
      </c>
      <c r="H12" s="223">
        <v>0</v>
      </c>
      <c r="I12" s="223">
        <v>3</v>
      </c>
      <c r="J12" s="306">
        <v>3203</v>
      </c>
      <c r="K12" s="282"/>
      <c r="L12" s="306">
        <v>3203</v>
      </c>
      <c r="M12" s="233"/>
      <c r="N12" s="240"/>
      <c r="O12" s="282"/>
      <c r="P12" s="282"/>
      <c r="Q12" s="233"/>
      <c r="R12" s="228"/>
      <c r="S12" s="228"/>
      <c r="T12" s="223"/>
      <c r="U12" s="282"/>
      <c r="V12" s="282"/>
      <c r="W12" s="233"/>
      <c r="X12" s="319" t="e">
        <f>SUM(#REF!+#REF!)</f>
        <v>#REF!</v>
      </c>
      <c r="Y12" s="221"/>
      <c r="Z12" s="228"/>
      <c r="AA12" s="228"/>
      <c r="AB12" s="228"/>
    </row>
    <row r="13" spans="1:28" s="51" customFormat="1" ht="22.2" customHeight="1">
      <c r="A13" s="221"/>
      <c r="B13" s="222" t="s">
        <v>433</v>
      </c>
      <c r="C13" s="223">
        <v>5576</v>
      </c>
      <c r="D13" s="224">
        <v>140</v>
      </c>
      <c r="E13" s="282">
        <v>76</v>
      </c>
      <c r="F13" s="223"/>
      <c r="G13" s="223">
        <v>5</v>
      </c>
      <c r="H13" s="223">
        <v>3</v>
      </c>
      <c r="I13" s="223">
        <v>71</v>
      </c>
      <c r="J13" s="236">
        <f>SUM(G13*400+H13*100+I13)</f>
        <v>2371</v>
      </c>
      <c r="K13" s="282"/>
      <c r="L13" s="236">
        <v>2371</v>
      </c>
      <c r="M13" s="233"/>
      <c r="N13" s="240"/>
      <c r="O13" s="282"/>
      <c r="P13" s="282"/>
      <c r="Q13" s="233"/>
      <c r="R13" s="228"/>
      <c r="S13" s="228"/>
      <c r="T13" s="223"/>
      <c r="U13" s="282"/>
      <c r="V13" s="282"/>
      <c r="W13" s="233"/>
      <c r="X13" s="319" t="e">
        <f>SUM(#REF!+#REF!)</f>
        <v>#REF!</v>
      </c>
      <c r="Y13" s="221"/>
      <c r="Z13" s="228"/>
      <c r="AA13" s="228"/>
      <c r="AB13" s="228"/>
    </row>
    <row r="14" spans="1:28" s="51" customFormat="1" ht="22.2" customHeight="1">
      <c r="A14" s="221"/>
      <c r="B14" s="222" t="s">
        <v>433</v>
      </c>
      <c r="C14" s="223">
        <v>4152</v>
      </c>
      <c r="D14" s="224">
        <v>27</v>
      </c>
      <c r="E14" s="282">
        <v>52</v>
      </c>
      <c r="F14" s="223"/>
      <c r="G14" s="223">
        <v>5</v>
      </c>
      <c r="H14" s="223">
        <v>0</v>
      </c>
      <c r="I14" s="223">
        <v>0</v>
      </c>
      <c r="J14" s="306">
        <v>2000</v>
      </c>
      <c r="K14" s="282"/>
      <c r="L14" s="306">
        <v>2000</v>
      </c>
      <c r="M14" s="233"/>
      <c r="N14" s="240"/>
      <c r="O14" s="282"/>
      <c r="P14" s="282"/>
      <c r="Q14" s="233"/>
      <c r="R14" s="228"/>
      <c r="S14" s="228"/>
      <c r="T14" s="223"/>
      <c r="U14" s="282"/>
      <c r="V14" s="282"/>
      <c r="W14" s="233"/>
      <c r="X14" s="319" t="e">
        <f>SUM(#REF!+#REF!)</f>
        <v>#REF!</v>
      </c>
      <c r="Y14" s="221"/>
      <c r="Z14" s="228"/>
      <c r="AA14" s="228"/>
      <c r="AB14" s="228"/>
    </row>
    <row r="15" spans="1:28" s="56" customFormat="1" ht="22.2" customHeight="1">
      <c r="A15" s="255">
        <v>4</v>
      </c>
      <c r="B15" s="260" t="s">
        <v>433</v>
      </c>
      <c r="C15" s="261" t="s">
        <v>84</v>
      </c>
      <c r="D15" s="224">
        <v>66</v>
      </c>
      <c r="E15" s="314" t="s">
        <v>1049</v>
      </c>
      <c r="F15" s="261" t="s">
        <v>1042</v>
      </c>
      <c r="G15" s="261">
        <v>27</v>
      </c>
      <c r="H15" s="261">
        <v>3</v>
      </c>
      <c r="I15" s="261">
        <v>58</v>
      </c>
      <c r="J15" s="236">
        <f>SUM(G15*400+H15*100+I15)</f>
        <v>11158</v>
      </c>
      <c r="K15" s="314"/>
      <c r="L15" s="236">
        <v>11158</v>
      </c>
      <c r="M15" s="283"/>
      <c r="N15" s="320"/>
      <c r="O15" s="314"/>
      <c r="P15" s="314"/>
      <c r="Q15" s="283"/>
      <c r="R15" s="284"/>
      <c r="S15" s="228"/>
      <c r="T15" s="261"/>
      <c r="U15" s="314"/>
      <c r="V15" s="314"/>
      <c r="W15" s="283"/>
      <c r="X15" s="319" t="e">
        <f>SUM(#REF!+#REF!)</f>
        <v>#REF!</v>
      </c>
      <c r="Y15" s="255">
        <v>4</v>
      </c>
      <c r="Z15" s="284" t="s">
        <v>63</v>
      </c>
      <c r="AA15" s="284" t="s">
        <v>1047</v>
      </c>
      <c r="AB15" s="284" t="s">
        <v>1048</v>
      </c>
    </row>
    <row r="16" spans="1:28" s="51" customFormat="1" ht="22.2" customHeight="1">
      <c r="A16" s="221">
        <v>5</v>
      </c>
      <c r="B16" s="222" t="s">
        <v>459</v>
      </c>
      <c r="C16" s="223">
        <v>467</v>
      </c>
      <c r="D16" s="224">
        <v>31</v>
      </c>
      <c r="E16" s="282">
        <v>17</v>
      </c>
      <c r="F16" s="223" t="s">
        <v>1042</v>
      </c>
      <c r="G16" s="223">
        <v>31</v>
      </c>
      <c r="H16" s="223">
        <v>0</v>
      </c>
      <c r="I16" s="223">
        <v>0</v>
      </c>
      <c r="J16" s="306">
        <v>12400</v>
      </c>
      <c r="K16" s="282"/>
      <c r="L16" s="306">
        <v>12400</v>
      </c>
      <c r="M16" s="233"/>
      <c r="N16" s="240"/>
      <c r="O16" s="282"/>
      <c r="P16" s="282"/>
      <c r="Q16" s="233"/>
      <c r="R16" s="228"/>
      <c r="S16" s="228"/>
      <c r="T16" s="223"/>
      <c r="U16" s="282"/>
      <c r="V16" s="282"/>
      <c r="W16" s="233"/>
      <c r="X16" s="319" t="e">
        <f>SUM(#REF!+#REF!)</f>
        <v>#REF!</v>
      </c>
      <c r="Y16" s="221">
        <v>5</v>
      </c>
      <c r="Z16" s="228" t="s">
        <v>63</v>
      </c>
      <c r="AA16" s="228" t="s">
        <v>1050</v>
      </c>
      <c r="AB16" s="228" t="s">
        <v>1051</v>
      </c>
    </row>
    <row r="17" spans="1:28" s="51" customFormat="1" ht="22.2" customHeight="1">
      <c r="A17" s="221"/>
      <c r="B17" s="222" t="s">
        <v>433</v>
      </c>
      <c r="C17" s="223">
        <v>2362</v>
      </c>
      <c r="D17" s="224">
        <v>49</v>
      </c>
      <c r="E17" s="282">
        <v>62</v>
      </c>
      <c r="F17" s="223"/>
      <c r="G17" s="223">
        <v>19</v>
      </c>
      <c r="H17" s="223">
        <v>1</v>
      </c>
      <c r="I17" s="223">
        <v>93</v>
      </c>
      <c r="J17" s="236">
        <f>SUM(G17*400+H17*100+I17)</f>
        <v>7793</v>
      </c>
      <c r="K17" s="282"/>
      <c r="L17" s="236">
        <v>7793</v>
      </c>
      <c r="M17" s="233"/>
      <c r="N17" s="240"/>
      <c r="O17" s="282"/>
      <c r="P17" s="282"/>
      <c r="Q17" s="233"/>
      <c r="R17" s="228"/>
      <c r="S17" s="228"/>
      <c r="T17" s="223"/>
      <c r="U17" s="282"/>
      <c r="V17" s="282"/>
      <c r="W17" s="233"/>
      <c r="X17" s="319" t="e">
        <f>SUM(#REF!+#REF!)</f>
        <v>#REF!</v>
      </c>
      <c r="Y17" s="221"/>
      <c r="Z17" s="228"/>
      <c r="AA17" s="228"/>
      <c r="AB17" s="228"/>
    </row>
    <row r="18" spans="1:28" s="51" customFormat="1" ht="22.2" customHeight="1">
      <c r="A18" s="221"/>
      <c r="B18" s="222" t="s">
        <v>433</v>
      </c>
      <c r="C18" s="223">
        <v>4041</v>
      </c>
      <c r="D18" s="224">
        <v>12</v>
      </c>
      <c r="E18" s="282">
        <v>41</v>
      </c>
      <c r="F18" s="223"/>
      <c r="G18" s="223">
        <v>13</v>
      </c>
      <c r="H18" s="223">
        <v>2</v>
      </c>
      <c r="I18" s="223">
        <v>75</v>
      </c>
      <c r="J18" s="236">
        <f>SUM(G18*400+H18*100+I18)</f>
        <v>5475</v>
      </c>
      <c r="K18" s="282"/>
      <c r="L18" s="236">
        <v>5475</v>
      </c>
      <c r="M18" s="233"/>
      <c r="N18" s="240"/>
      <c r="O18" s="282"/>
      <c r="P18" s="282"/>
      <c r="Q18" s="233"/>
      <c r="R18" s="228"/>
      <c r="S18" s="228"/>
      <c r="T18" s="223"/>
      <c r="U18" s="282"/>
      <c r="V18" s="282"/>
      <c r="W18" s="233"/>
      <c r="X18" s="319" t="e">
        <f>SUM(#REF!+#REF!)</f>
        <v>#REF!</v>
      </c>
      <c r="Y18" s="221"/>
      <c r="Z18" s="228"/>
      <c r="AA18" s="228"/>
      <c r="AB18" s="228"/>
    </row>
    <row r="19" spans="1:28" s="51" customFormat="1" ht="22.2" customHeight="1">
      <c r="A19" s="221">
        <v>6</v>
      </c>
      <c r="B19" s="222" t="s">
        <v>433</v>
      </c>
      <c r="C19" s="223">
        <v>4571</v>
      </c>
      <c r="D19" s="224">
        <v>37</v>
      </c>
      <c r="E19" s="282">
        <v>71</v>
      </c>
      <c r="F19" s="223" t="s">
        <v>1042</v>
      </c>
      <c r="G19" s="223">
        <v>6</v>
      </c>
      <c r="H19" s="223">
        <v>0</v>
      </c>
      <c r="I19" s="223">
        <v>0</v>
      </c>
      <c r="J19" s="306">
        <v>2400</v>
      </c>
      <c r="K19" s="282"/>
      <c r="L19" s="306">
        <v>2400</v>
      </c>
      <c r="M19" s="233"/>
      <c r="N19" s="240"/>
      <c r="O19" s="282"/>
      <c r="P19" s="282"/>
      <c r="Q19" s="233"/>
      <c r="R19" s="228"/>
      <c r="S19" s="228"/>
      <c r="T19" s="223"/>
      <c r="U19" s="282"/>
      <c r="V19" s="282"/>
      <c r="W19" s="233"/>
      <c r="X19" s="319" t="e">
        <f>SUM(#REF!+#REF!)</f>
        <v>#REF!</v>
      </c>
      <c r="Y19" s="221">
        <v>6</v>
      </c>
      <c r="Z19" s="228" t="s">
        <v>63</v>
      </c>
      <c r="AA19" s="228" t="s">
        <v>1052</v>
      </c>
      <c r="AB19" s="228" t="s">
        <v>1053</v>
      </c>
    </row>
    <row r="20" spans="1:28" s="51" customFormat="1" ht="22.2" customHeight="1">
      <c r="A20" s="221"/>
      <c r="B20" s="222" t="s">
        <v>433</v>
      </c>
      <c r="C20" s="223">
        <v>4573</v>
      </c>
      <c r="D20" s="224">
        <v>35</v>
      </c>
      <c r="E20" s="282">
        <v>73</v>
      </c>
      <c r="F20" s="223"/>
      <c r="G20" s="223">
        <v>29</v>
      </c>
      <c r="H20" s="223">
        <v>2</v>
      </c>
      <c r="I20" s="279">
        <v>91</v>
      </c>
      <c r="J20" s="236">
        <f>SUM(G20*400+H20*100+I20)</f>
        <v>11891</v>
      </c>
      <c r="K20" s="282"/>
      <c r="L20" s="236">
        <v>11891</v>
      </c>
      <c r="M20" s="233"/>
      <c r="N20" s="240"/>
      <c r="O20" s="282"/>
      <c r="P20" s="282"/>
      <c r="Q20" s="233"/>
      <c r="R20" s="228"/>
      <c r="S20" s="228"/>
      <c r="T20" s="223"/>
      <c r="U20" s="282"/>
      <c r="V20" s="282"/>
      <c r="W20" s="233"/>
      <c r="X20" s="319" t="e">
        <f>SUM(#REF!+#REF!)</f>
        <v>#REF!</v>
      </c>
      <c r="Y20" s="221"/>
      <c r="Z20" s="228"/>
      <c r="AA20" s="228"/>
      <c r="AB20" s="228"/>
    </row>
    <row r="21" spans="1:28" s="51" customFormat="1" ht="23.4" customHeight="1">
      <c r="A21" s="221">
        <v>7</v>
      </c>
      <c r="B21" s="222" t="s">
        <v>433</v>
      </c>
      <c r="C21" s="223">
        <v>3047</v>
      </c>
      <c r="D21" s="224">
        <v>83</v>
      </c>
      <c r="E21" s="282">
        <v>47</v>
      </c>
      <c r="F21" s="223" t="s">
        <v>1042</v>
      </c>
      <c r="G21" s="223">
        <v>31</v>
      </c>
      <c r="H21" s="223">
        <v>0</v>
      </c>
      <c r="I21" s="223">
        <v>32</v>
      </c>
      <c r="J21" s="306">
        <v>12432</v>
      </c>
      <c r="K21" s="282"/>
      <c r="L21" s="306">
        <v>12432</v>
      </c>
      <c r="M21" s="233"/>
      <c r="N21" s="240"/>
      <c r="O21" s="282"/>
      <c r="P21" s="282"/>
      <c r="Q21" s="233"/>
      <c r="R21" s="228"/>
      <c r="S21" s="228"/>
      <c r="T21" s="223"/>
      <c r="U21" s="282"/>
      <c r="V21" s="282"/>
      <c r="W21" s="233"/>
      <c r="X21" s="319" t="e">
        <f>SUM(#REF!+#REF!)</f>
        <v>#REF!</v>
      </c>
      <c r="Y21" s="221">
        <v>7</v>
      </c>
      <c r="Z21" s="228" t="s">
        <v>63</v>
      </c>
      <c r="AA21" s="228" t="s">
        <v>1054</v>
      </c>
      <c r="AB21" s="228" t="s">
        <v>1055</v>
      </c>
    </row>
    <row r="22" spans="1:28" s="51" customFormat="1" ht="23.4" customHeight="1">
      <c r="A22" s="221"/>
      <c r="B22" s="222" t="s">
        <v>433</v>
      </c>
      <c r="C22" s="223">
        <v>5969</v>
      </c>
      <c r="D22" s="224">
        <v>140</v>
      </c>
      <c r="E22" s="282">
        <v>69</v>
      </c>
      <c r="F22" s="223"/>
      <c r="G22" s="223">
        <v>11</v>
      </c>
      <c r="H22" s="223">
        <v>0</v>
      </c>
      <c r="I22" s="223">
        <v>86</v>
      </c>
      <c r="J22" s="306">
        <v>4486</v>
      </c>
      <c r="K22" s="282"/>
      <c r="L22" s="306">
        <v>4486</v>
      </c>
      <c r="M22" s="233"/>
      <c r="N22" s="240"/>
      <c r="O22" s="282"/>
      <c r="P22" s="282"/>
      <c r="Q22" s="233"/>
      <c r="R22" s="228"/>
      <c r="S22" s="228"/>
      <c r="T22" s="223"/>
      <c r="U22" s="282"/>
      <c r="V22" s="282"/>
      <c r="W22" s="233"/>
      <c r="X22" s="319" t="e">
        <f>SUM(#REF!+#REF!)</f>
        <v>#REF!</v>
      </c>
      <c r="Y22" s="221"/>
      <c r="Z22" s="228"/>
      <c r="AA22" s="228"/>
      <c r="AB22" s="228"/>
    </row>
    <row r="23" spans="1:28" s="51" customFormat="1" ht="23.4" customHeight="1">
      <c r="A23" s="221"/>
      <c r="B23" s="222" t="s">
        <v>433</v>
      </c>
      <c r="C23" s="223">
        <v>5125</v>
      </c>
      <c r="D23" s="224">
        <v>66</v>
      </c>
      <c r="E23" s="282">
        <v>25</v>
      </c>
      <c r="F23" s="223"/>
      <c r="G23" s="223">
        <v>14</v>
      </c>
      <c r="H23" s="223">
        <v>3</v>
      </c>
      <c r="I23" s="279" t="s">
        <v>794</v>
      </c>
      <c r="J23" s="236">
        <f>SUM(G23*400+H23*100+I23)</f>
        <v>5905</v>
      </c>
      <c r="K23" s="282"/>
      <c r="L23" s="236">
        <v>5905</v>
      </c>
      <c r="M23" s="233"/>
      <c r="N23" s="240"/>
      <c r="O23" s="282"/>
      <c r="P23" s="282"/>
      <c r="Q23" s="233"/>
      <c r="R23" s="228"/>
      <c r="S23" s="228"/>
      <c r="T23" s="223"/>
      <c r="U23" s="282"/>
      <c r="V23" s="282"/>
      <c r="W23" s="233"/>
      <c r="X23" s="319" t="e">
        <f>SUM(#REF!+#REF!)</f>
        <v>#REF!</v>
      </c>
      <c r="Y23" s="221"/>
      <c r="Z23" s="228"/>
      <c r="AA23" s="228"/>
      <c r="AB23" s="228"/>
    </row>
    <row r="24" spans="1:28" s="51" customFormat="1" ht="23.4" customHeight="1">
      <c r="A24" s="221"/>
      <c r="B24" s="222" t="s">
        <v>433</v>
      </c>
      <c r="C24" s="223">
        <v>4166</v>
      </c>
      <c r="D24" s="224">
        <v>56</v>
      </c>
      <c r="E24" s="282">
        <v>66</v>
      </c>
      <c r="F24" s="223"/>
      <c r="G24" s="223">
        <v>19</v>
      </c>
      <c r="H24" s="223">
        <v>1</v>
      </c>
      <c r="I24" s="279">
        <v>32</v>
      </c>
      <c r="J24" s="236">
        <f>SUM(G24*400+H24*100+I24)</f>
        <v>7732</v>
      </c>
      <c r="K24" s="282"/>
      <c r="L24" s="236">
        <v>7732</v>
      </c>
      <c r="M24" s="233"/>
      <c r="N24" s="240"/>
      <c r="O24" s="282"/>
      <c r="P24" s="282"/>
      <c r="Q24" s="233"/>
      <c r="R24" s="228"/>
      <c r="S24" s="228"/>
      <c r="T24" s="223"/>
      <c r="U24" s="282"/>
      <c r="V24" s="282"/>
      <c r="W24" s="233"/>
      <c r="X24" s="319" t="e">
        <f>SUM(#REF!+#REF!)</f>
        <v>#REF!</v>
      </c>
      <c r="Y24" s="221"/>
      <c r="Z24" s="228"/>
      <c r="AA24" s="228"/>
      <c r="AB24" s="228"/>
    </row>
    <row r="25" spans="1:28" s="8" customFormat="1" ht="23.4" customHeight="1">
      <c r="A25" s="221"/>
      <c r="B25" s="221" t="s">
        <v>121</v>
      </c>
      <c r="C25" s="221" t="s">
        <v>249</v>
      </c>
      <c r="D25" s="221" t="s">
        <v>249</v>
      </c>
      <c r="E25" s="221" t="s">
        <v>249</v>
      </c>
      <c r="F25" s="221" t="s">
        <v>67</v>
      </c>
      <c r="G25" s="223">
        <v>0</v>
      </c>
      <c r="H25" s="223">
        <v>0</v>
      </c>
      <c r="I25" s="223">
        <v>0</v>
      </c>
      <c r="J25" s="236"/>
      <c r="K25" s="233"/>
      <c r="L25" s="236"/>
      <c r="M25" s="233"/>
      <c r="N25" s="282"/>
      <c r="O25" s="282"/>
      <c r="P25" s="282"/>
      <c r="Q25" s="232">
        <v>9</v>
      </c>
      <c r="R25" s="232"/>
      <c r="S25" s="232"/>
      <c r="T25" s="232">
        <v>9</v>
      </c>
      <c r="U25" s="232"/>
      <c r="V25" s="232">
        <v>4</v>
      </c>
      <c r="W25" s="232">
        <v>4</v>
      </c>
      <c r="X25" s="228"/>
      <c r="Y25" s="221"/>
      <c r="Z25" s="228"/>
      <c r="AA25" s="228"/>
      <c r="AB25" s="281" t="s">
        <v>248</v>
      </c>
    </row>
    <row r="26" spans="1:28" s="51" customFormat="1" ht="23.4" customHeight="1">
      <c r="A26" s="221">
        <v>8</v>
      </c>
      <c r="B26" s="222" t="s">
        <v>433</v>
      </c>
      <c r="C26" s="223">
        <v>4249</v>
      </c>
      <c r="D26" s="224">
        <v>81</v>
      </c>
      <c r="E26" s="282">
        <v>49</v>
      </c>
      <c r="F26" s="223" t="s">
        <v>1042</v>
      </c>
      <c r="G26" s="223">
        <v>11</v>
      </c>
      <c r="H26" s="223">
        <v>0</v>
      </c>
      <c r="I26" s="223">
        <v>84</v>
      </c>
      <c r="J26" s="306">
        <v>4484</v>
      </c>
      <c r="K26" s="282"/>
      <c r="L26" s="306">
        <v>4484</v>
      </c>
      <c r="M26" s="233"/>
      <c r="N26" s="240"/>
      <c r="O26" s="282"/>
      <c r="P26" s="282"/>
      <c r="Q26" s="233"/>
      <c r="R26" s="228"/>
      <c r="S26" s="228"/>
      <c r="T26" s="223"/>
      <c r="U26" s="282"/>
      <c r="V26" s="282"/>
      <c r="W26" s="233"/>
      <c r="X26" s="319" t="e">
        <f>SUM(#REF!+#REF!)</f>
        <v>#REF!</v>
      </c>
      <c r="Y26" s="221">
        <v>8</v>
      </c>
      <c r="Z26" s="228" t="s">
        <v>70</v>
      </c>
      <c r="AA26" s="228" t="s">
        <v>1056</v>
      </c>
      <c r="AB26" s="228" t="s">
        <v>1057</v>
      </c>
    </row>
    <row r="27" spans="1:28" s="51" customFormat="1" ht="23.4" customHeight="1">
      <c r="A27" s="221"/>
      <c r="B27" s="222" t="s">
        <v>433</v>
      </c>
      <c r="C27" s="223">
        <v>6257</v>
      </c>
      <c r="D27" s="224">
        <v>194</v>
      </c>
      <c r="E27" s="282">
        <v>57</v>
      </c>
      <c r="F27" s="223"/>
      <c r="G27" s="223">
        <v>6</v>
      </c>
      <c r="H27" s="223">
        <v>2</v>
      </c>
      <c r="I27" s="223">
        <v>26</v>
      </c>
      <c r="J27" s="236">
        <f>SUM(G27*400+H27*100+I27)</f>
        <v>2626</v>
      </c>
      <c r="K27" s="282"/>
      <c r="L27" s="236">
        <v>2626</v>
      </c>
      <c r="M27" s="233"/>
      <c r="N27" s="240"/>
      <c r="O27" s="282"/>
      <c r="P27" s="282"/>
      <c r="Q27" s="233"/>
      <c r="R27" s="228"/>
      <c r="S27" s="228"/>
      <c r="T27" s="223"/>
      <c r="U27" s="282"/>
      <c r="V27" s="282"/>
      <c r="W27" s="233"/>
      <c r="X27" s="319" t="e">
        <f>SUM(#REF!+#REF!)</f>
        <v>#REF!</v>
      </c>
      <c r="Y27" s="221"/>
      <c r="Z27" s="228"/>
      <c r="AA27" s="228"/>
      <c r="AB27" s="228"/>
    </row>
    <row r="28" spans="1:28" s="51" customFormat="1" ht="23.4" customHeight="1">
      <c r="A28" s="221"/>
      <c r="B28" s="222" t="s">
        <v>433</v>
      </c>
      <c r="C28" s="223">
        <v>6259</v>
      </c>
      <c r="D28" s="224">
        <v>154</v>
      </c>
      <c r="E28" s="282">
        <v>59</v>
      </c>
      <c r="F28" s="223"/>
      <c r="G28" s="223">
        <v>11</v>
      </c>
      <c r="H28" s="223">
        <v>0</v>
      </c>
      <c r="I28" s="279" t="s">
        <v>846</v>
      </c>
      <c r="J28" s="306">
        <v>4402</v>
      </c>
      <c r="K28" s="282"/>
      <c r="L28" s="306">
        <v>4402</v>
      </c>
      <c r="M28" s="233"/>
      <c r="N28" s="240"/>
      <c r="O28" s="282"/>
      <c r="P28" s="282"/>
      <c r="Q28" s="233"/>
      <c r="R28" s="228"/>
      <c r="S28" s="228"/>
      <c r="T28" s="223"/>
      <c r="U28" s="282"/>
      <c r="V28" s="282"/>
      <c r="W28" s="233"/>
      <c r="X28" s="319" t="e">
        <f>SUM(#REF!+#REF!)</f>
        <v>#REF!</v>
      </c>
      <c r="Y28" s="221"/>
      <c r="Z28" s="228"/>
      <c r="AA28" s="228"/>
      <c r="AB28" s="228"/>
    </row>
    <row r="29" spans="1:28" s="51" customFormat="1" ht="23.4" customHeight="1">
      <c r="A29" s="221">
        <v>9</v>
      </c>
      <c r="B29" s="222" t="s">
        <v>433</v>
      </c>
      <c r="C29" s="223">
        <v>4559</v>
      </c>
      <c r="D29" s="224">
        <v>108</v>
      </c>
      <c r="E29" s="282">
        <v>59</v>
      </c>
      <c r="F29" s="223" t="s">
        <v>1042</v>
      </c>
      <c r="G29" s="223">
        <v>13</v>
      </c>
      <c r="H29" s="223">
        <v>1</v>
      </c>
      <c r="I29" s="223">
        <v>90</v>
      </c>
      <c r="J29" s="236">
        <f>SUM(G29*400+H29*100+I29)</f>
        <v>5390</v>
      </c>
      <c r="K29" s="282"/>
      <c r="L29" s="236">
        <v>5390</v>
      </c>
      <c r="M29" s="233"/>
      <c r="N29" s="240"/>
      <c r="O29" s="282"/>
      <c r="P29" s="282"/>
      <c r="Q29" s="233"/>
      <c r="R29" s="228"/>
      <c r="S29" s="228"/>
      <c r="T29" s="223"/>
      <c r="U29" s="282"/>
      <c r="V29" s="282"/>
      <c r="W29" s="233"/>
      <c r="X29" s="319" t="e">
        <f>SUM(#REF!+#REF!)</f>
        <v>#REF!</v>
      </c>
      <c r="Y29" s="221">
        <v>9</v>
      </c>
      <c r="Z29" s="228" t="s">
        <v>63</v>
      </c>
      <c r="AA29" s="228" t="s">
        <v>1058</v>
      </c>
      <c r="AB29" s="228" t="s">
        <v>1059</v>
      </c>
    </row>
    <row r="30" spans="1:28" s="51" customFormat="1" ht="23.4" customHeight="1">
      <c r="A30" s="221"/>
      <c r="B30" s="222" t="s">
        <v>433</v>
      </c>
      <c r="C30" s="223">
        <v>3719</v>
      </c>
      <c r="D30" s="224">
        <v>109</v>
      </c>
      <c r="E30" s="282">
        <v>19</v>
      </c>
      <c r="F30" s="223"/>
      <c r="G30" s="223">
        <v>6</v>
      </c>
      <c r="H30" s="223">
        <v>0</v>
      </c>
      <c r="I30" s="223">
        <v>0</v>
      </c>
      <c r="J30" s="306">
        <v>2400</v>
      </c>
      <c r="K30" s="282"/>
      <c r="L30" s="306">
        <v>2400</v>
      </c>
      <c r="M30" s="233"/>
      <c r="N30" s="240"/>
      <c r="O30" s="282"/>
      <c r="P30" s="282"/>
      <c r="Q30" s="233"/>
      <c r="R30" s="228"/>
      <c r="S30" s="228"/>
      <c r="T30" s="223"/>
      <c r="U30" s="282"/>
      <c r="V30" s="282"/>
      <c r="W30" s="233"/>
      <c r="X30" s="319" t="e">
        <f>SUM(#REF!+#REF!)</f>
        <v>#REF!</v>
      </c>
      <c r="Y30" s="221"/>
      <c r="Z30" s="228"/>
      <c r="AA30" s="228"/>
      <c r="AB30" s="228"/>
    </row>
    <row r="31" spans="1:28" s="51" customFormat="1" ht="23.4" customHeight="1">
      <c r="A31" s="221"/>
      <c r="B31" s="222" t="s">
        <v>433</v>
      </c>
      <c r="C31" s="223">
        <v>3845</v>
      </c>
      <c r="D31" s="224">
        <v>107</v>
      </c>
      <c r="E31" s="282">
        <v>45</v>
      </c>
      <c r="F31" s="223"/>
      <c r="G31" s="223">
        <v>27</v>
      </c>
      <c r="H31" s="223">
        <v>2</v>
      </c>
      <c r="I31" s="223">
        <v>91</v>
      </c>
      <c r="J31" s="236">
        <f>SUM(G31*400+H31*100+I31)</f>
        <v>11091</v>
      </c>
      <c r="K31" s="282"/>
      <c r="L31" s="236">
        <v>11091</v>
      </c>
      <c r="M31" s="233"/>
      <c r="N31" s="240"/>
      <c r="O31" s="282"/>
      <c r="P31" s="282"/>
      <c r="Q31" s="233"/>
      <c r="R31" s="228"/>
      <c r="S31" s="228"/>
      <c r="T31" s="223"/>
      <c r="U31" s="282"/>
      <c r="V31" s="282"/>
      <c r="W31" s="233"/>
      <c r="X31" s="319" t="e">
        <f>SUM(#REF!+#REF!)</f>
        <v>#REF!</v>
      </c>
      <c r="Y31" s="221"/>
      <c r="Z31" s="228"/>
      <c r="AA31" s="228"/>
      <c r="AB31" s="228"/>
    </row>
    <row r="32" spans="1:28" s="51" customFormat="1" ht="23.4" customHeight="1">
      <c r="A32" s="221"/>
      <c r="B32" s="222" t="s">
        <v>433</v>
      </c>
      <c r="C32" s="223">
        <v>3720</v>
      </c>
      <c r="D32" s="224">
        <v>106</v>
      </c>
      <c r="E32" s="282">
        <v>20</v>
      </c>
      <c r="F32" s="223"/>
      <c r="G32" s="223">
        <v>29</v>
      </c>
      <c r="H32" s="223">
        <v>0</v>
      </c>
      <c r="I32" s="223">
        <v>79</v>
      </c>
      <c r="J32" s="306">
        <v>11679</v>
      </c>
      <c r="K32" s="282"/>
      <c r="L32" s="306">
        <v>11679</v>
      </c>
      <c r="M32" s="233"/>
      <c r="N32" s="240"/>
      <c r="O32" s="282"/>
      <c r="P32" s="282"/>
      <c r="Q32" s="233"/>
      <c r="R32" s="228"/>
      <c r="S32" s="228"/>
      <c r="T32" s="223"/>
      <c r="U32" s="282"/>
      <c r="V32" s="282"/>
      <c r="W32" s="233"/>
      <c r="X32" s="319" t="e">
        <f>SUM(#REF!+#REF!)</f>
        <v>#REF!</v>
      </c>
      <c r="Y32" s="221"/>
      <c r="Z32" s="228"/>
      <c r="AA32" s="228"/>
      <c r="AB32" s="228"/>
    </row>
    <row r="33" spans="1:28" s="51" customFormat="1" ht="23.4" customHeight="1">
      <c r="A33" s="221">
        <v>10</v>
      </c>
      <c r="B33" s="222" t="s">
        <v>433</v>
      </c>
      <c r="C33" s="223">
        <v>2285</v>
      </c>
      <c r="D33" s="224">
        <v>84</v>
      </c>
      <c r="E33" s="282">
        <v>85</v>
      </c>
      <c r="F33" s="223" t="s">
        <v>1042</v>
      </c>
      <c r="G33" s="238">
        <v>44</v>
      </c>
      <c r="H33" s="238">
        <v>2</v>
      </c>
      <c r="I33" s="238">
        <v>88</v>
      </c>
      <c r="J33" s="236">
        <f>SUM(G33*400+H33*100+I33)</f>
        <v>17888</v>
      </c>
      <c r="K33" s="282"/>
      <c r="L33" s="236">
        <v>17888</v>
      </c>
      <c r="M33" s="233"/>
      <c r="N33" s="240"/>
      <c r="O33" s="282"/>
      <c r="P33" s="282"/>
      <c r="Q33" s="233"/>
      <c r="R33" s="228"/>
      <c r="S33" s="228"/>
      <c r="T33" s="223"/>
      <c r="U33" s="282"/>
      <c r="V33" s="282"/>
      <c r="W33" s="233"/>
      <c r="X33" s="319" t="e">
        <f>SUM(#REF!+#REF!)</f>
        <v>#REF!</v>
      </c>
      <c r="Y33" s="221">
        <v>10</v>
      </c>
      <c r="Z33" s="228" t="s">
        <v>70</v>
      </c>
      <c r="AA33" s="228" t="s">
        <v>1060</v>
      </c>
      <c r="AB33" s="228" t="s">
        <v>1061</v>
      </c>
    </row>
    <row r="34" spans="1:28" s="51" customFormat="1" ht="23.4" customHeight="1">
      <c r="A34" s="221">
        <v>11</v>
      </c>
      <c r="B34" s="222" t="s">
        <v>433</v>
      </c>
      <c r="C34" s="223">
        <v>4280</v>
      </c>
      <c r="D34" s="224">
        <v>83</v>
      </c>
      <c r="E34" s="282">
        <v>80</v>
      </c>
      <c r="F34" s="223" t="s">
        <v>1042</v>
      </c>
      <c r="G34" s="238">
        <v>25</v>
      </c>
      <c r="H34" s="238">
        <v>2</v>
      </c>
      <c r="I34" s="238">
        <v>99</v>
      </c>
      <c r="J34" s="236">
        <f>SUM(G34*400+H34*100+I34)</f>
        <v>10299</v>
      </c>
      <c r="K34" s="282"/>
      <c r="L34" s="236">
        <v>10299</v>
      </c>
      <c r="M34" s="233"/>
      <c r="N34" s="240"/>
      <c r="O34" s="282"/>
      <c r="P34" s="282"/>
      <c r="Q34" s="233"/>
      <c r="R34" s="228"/>
      <c r="S34" s="228"/>
      <c r="T34" s="223"/>
      <c r="U34" s="282"/>
      <c r="V34" s="282"/>
      <c r="W34" s="233"/>
      <c r="X34" s="319" t="e">
        <f>SUM(#REF!+#REF!)</f>
        <v>#REF!</v>
      </c>
      <c r="Y34" s="221">
        <v>11</v>
      </c>
      <c r="Z34" s="228" t="s">
        <v>63</v>
      </c>
      <c r="AA34" s="228" t="s">
        <v>1062</v>
      </c>
      <c r="AB34" s="228" t="s">
        <v>1063</v>
      </c>
    </row>
    <row r="35" spans="1:28" s="51" customFormat="1" ht="23.4" customHeight="1">
      <c r="A35" s="221"/>
      <c r="B35" s="222" t="s">
        <v>433</v>
      </c>
      <c r="C35" s="223">
        <v>3745</v>
      </c>
      <c r="D35" s="224">
        <v>236</v>
      </c>
      <c r="E35" s="282">
        <v>45</v>
      </c>
      <c r="F35" s="223"/>
      <c r="G35" s="238">
        <v>14</v>
      </c>
      <c r="H35" s="238">
        <v>0</v>
      </c>
      <c r="I35" s="238">
        <v>0</v>
      </c>
      <c r="J35" s="306"/>
      <c r="K35" s="282"/>
      <c r="L35" s="306"/>
      <c r="M35" s="233"/>
      <c r="N35" s="240"/>
      <c r="O35" s="282"/>
      <c r="P35" s="282"/>
      <c r="Q35" s="233"/>
      <c r="R35" s="228"/>
      <c r="S35" s="228"/>
      <c r="T35" s="223"/>
      <c r="U35" s="282"/>
      <c r="V35" s="282"/>
      <c r="W35" s="233"/>
      <c r="X35" s="319" t="e">
        <f>SUM(#REF!+#REF!)</f>
        <v>#REF!</v>
      </c>
      <c r="Y35" s="221"/>
      <c r="Z35" s="228"/>
      <c r="AA35" s="228"/>
      <c r="AB35" s="228"/>
    </row>
    <row r="36" spans="1:28" s="51" customFormat="1" ht="23.4" customHeight="1">
      <c r="A36" s="221">
        <v>12</v>
      </c>
      <c r="B36" s="222" t="s">
        <v>433</v>
      </c>
      <c r="C36" s="223">
        <v>2459</v>
      </c>
      <c r="D36" s="224">
        <v>30</v>
      </c>
      <c r="E36" s="282">
        <v>59</v>
      </c>
      <c r="F36" s="223" t="s">
        <v>1042</v>
      </c>
      <c r="G36" s="223">
        <v>45</v>
      </c>
      <c r="H36" s="223">
        <v>1</v>
      </c>
      <c r="I36" s="223">
        <v>20</v>
      </c>
      <c r="J36" s="236">
        <f>SUM(G36*400+H36*100+I36)</f>
        <v>18120</v>
      </c>
      <c r="K36" s="282"/>
      <c r="L36" s="236">
        <v>18120</v>
      </c>
      <c r="M36" s="233"/>
      <c r="N36" s="240"/>
      <c r="O36" s="282"/>
      <c r="P36" s="282"/>
      <c r="Q36" s="233"/>
      <c r="R36" s="228"/>
      <c r="S36" s="228"/>
      <c r="T36" s="223"/>
      <c r="U36" s="282"/>
      <c r="V36" s="282"/>
      <c r="W36" s="233"/>
      <c r="X36" s="319" t="e">
        <f>SUM(#REF!+#REF!)</f>
        <v>#REF!</v>
      </c>
      <c r="Y36" s="221">
        <v>12</v>
      </c>
      <c r="Z36" s="228" t="s">
        <v>63</v>
      </c>
      <c r="AA36" s="228" t="s">
        <v>1064</v>
      </c>
      <c r="AB36" s="228" t="s">
        <v>1065</v>
      </c>
    </row>
    <row r="37" spans="1:28" s="51" customFormat="1" ht="26.4" customHeight="1">
      <c r="A37" s="221">
        <v>13</v>
      </c>
      <c r="B37" s="222" t="s">
        <v>106</v>
      </c>
      <c r="C37" s="223" t="s">
        <v>84</v>
      </c>
      <c r="D37" s="224" t="s">
        <v>84</v>
      </c>
      <c r="E37" s="282" t="s">
        <v>84</v>
      </c>
      <c r="F37" s="223" t="s">
        <v>1042</v>
      </c>
      <c r="G37" s="223">
        <v>10</v>
      </c>
      <c r="H37" s="279" t="s">
        <v>73</v>
      </c>
      <c r="I37" s="279" t="s">
        <v>73</v>
      </c>
      <c r="J37" s="236">
        <f>SUM(G37*400+H37*100+I37)</f>
        <v>4000</v>
      </c>
      <c r="K37" s="282"/>
      <c r="L37" s="236">
        <f>J37</f>
        <v>4000</v>
      </c>
      <c r="M37" s="233"/>
      <c r="N37" s="240"/>
      <c r="O37" s="282"/>
      <c r="P37" s="282"/>
      <c r="Q37" s="233"/>
      <c r="R37" s="228"/>
      <c r="S37" s="228"/>
      <c r="T37" s="223"/>
      <c r="U37" s="282"/>
      <c r="V37" s="282"/>
      <c r="W37" s="233"/>
      <c r="X37" s="319" t="e">
        <f>SUM(#REF!+#REF!)</f>
        <v>#REF!</v>
      </c>
      <c r="Y37" s="221">
        <v>13</v>
      </c>
      <c r="Z37" s="228" t="s">
        <v>70</v>
      </c>
      <c r="AA37" s="228" t="s">
        <v>1066</v>
      </c>
      <c r="AB37" s="228" t="s">
        <v>1067</v>
      </c>
    </row>
    <row r="38" spans="1:28" s="51" customFormat="1" ht="26.4" customHeight="1">
      <c r="A38" s="221"/>
      <c r="B38" s="222" t="s">
        <v>459</v>
      </c>
      <c r="C38" s="223">
        <v>237</v>
      </c>
      <c r="D38" s="224">
        <v>9</v>
      </c>
      <c r="E38" s="282">
        <v>37</v>
      </c>
      <c r="F38" s="223"/>
      <c r="G38" s="223">
        <v>9</v>
      </c>
      <c r="H38" s="223">
        <v>1</v>
      </c>
      <c r="I38" s="223">
        <v>91</v>
      </c>
      <c r="J38" s="236">
        <f>SUM(G38*400+H38*100+I38)</f>
        <v>3791</v>
      </c>
      <c r="K38" s="282"/>
      <c r="L38" s="236">
        <v>3791</v>
      </c>
      <c r="M38" s="233"/>
      <c r="N38" s="240"/>
      <c r="O38" s="282"/>
      <c r="P38" s="282"/>
      <c r="Q38" s="233"/>
      <c r="R38" s="228"/>
      <c r="S38" s="228"/>
      <c r="T38" s="223"/>
      <c r="U38" s="282"/>
      <c r="V38" s="282"/>
      <c r="W38" s="233"/>
      <c r="X38" s="319" t="e">
        <f>SUM(#REF!+#REF!)</f>
        <v>#REF!</v>
      </c>
      <c r="Y38" s="221"/>
      <c r="Z38" s="228"/>
      <c r="AA38" s="228"/>
      <c r="AB38" s="228"/>
    </row>
    <row r="39" spans="1:28" s="51" customFormat="1" ht="26.4" customHeight="1">
      <c r="A39" s="221"/>
      <c r="B39" s="222" t="s">
        <v>433</v>
      </c>
      <c r="C39" s="223">
        <v>4264</v>
      </c>
      <c r="D39" s="224">
        <v>23</v>
      </c>
      <c r="E39" s="282">
        <v>64</v>
      </c>
      <c r="F39" s="223"/>
      <c r="G39" s="223">
        <v>11</v>
      </c>
      <c r="H39" s="223">
        <v>2</v>
      </c>
      <c r="I39" s="223">
        <v>59</v>
      </c>
      <c r="J39" s="236">
        <f>SUM(G39*400+H39*100+I39)</f>
        <v>4659</v>
      </c>
      <c r="K39" s="282"/>
      <c r="L39" s="236">
        <v>4659</v>
      </c>
      <c r="M39" s="233"/>
      <c r="N39" s="240"/>
      <c r="O39" s="282"/>
      <c r="P39" s="282"/>
      <c r="Q39" s="233"/>
      <c r="R39" s="228"/>
      <c r="S39" s="228"/>
      <c r="T39" s="223"/>
      <c r="U39" s="282"/>
      <c r="V39" s="282"/>
      <c r="W39" s="233"/>
      <c r="X39" s="319" t="e">
        <f>SUM(#REF!+#REF!)</f>
        <v>#REF!</v>
      </c>
      <c r="Y39" s="221"/>
      <c r="Z39" s="228"/>
      <c r="AA39" s="228"/>
      <c r="AB39" s="228"/>
    </row>
    <row r="40" spans="1:28" s="51" customFormat="1" ht="26.4" customHeight="1">
      <c r="A40" s="221">
        <v>14</v>
      </c>
      <c r="B40" s="222" t="s">
        <v>433</v>
      </c>
      <c r="C40" s="223" t="s">
        <v>84</v>
      </c>
      <c r="D40" s="224">
        <v>71</v>
      </c>
      <c r="E40" s="282" t="s">
        <v>84</v>
      </c>
      <c r="F40" s="223" t="s">
        <v>1042</v>
      </c>
      <c r="G40" s="223">
        <v>11</v>
      </c>
      <c r="H40" s="223">
        <v>0</v>
      </c>
      <c r="I40" s="223">
        <v>29</v>
      </c>
      <c r="J40" s="306">
        <v>4429</v>
      </c>
      <c r="K40" s="282"/>
      <c r="L40" s="306">
        <v>4429</v>
      </c>
      <c r="M40" s="233"/>
      <c r="N40" s="240"/>
      <c r="O40" s="282"/>
      <c r="P40" s="282"/>
      <c r="Q40" s="233"/>
      <c r="R40" s="228"/>
      <c r="S40" s="228"/>
      <c r="T40" s="223"/>
      <c r="U40" s="282"/>
      <c r="V40" s="282"/>
      <c r="W40" s="233"/>
      <c r="X40" s="319" t="e">
        <f>SUM(#REF!+#REF!)</f>
        <v>#REF!</v>
      </c>
      <c r="Y40" s="221">
        <v>14</v>
      </c>
      <c r="Z40" s="228" t="s">
        <v>63</v>
      </c>
      <c r="AA40" s="228" t="s">
        <v>1068</v>
      </c>
      <c r="AB40" s="228" t="s">
        <v>1069</v>
      </c>
    </row>
    <row r="41" spans="1:28" s="51" customFormat="1" ht="26.4" customHeight="1">
      <c r="A41" s="221"/>
      <c r="B41" s="222" t="s">
        <v>433</v>
      </c>
      <c r="C41" s="223">
        <v>3471</v>
      </c>
      <c r="D41" s="224">
        <v>73</v>
      </c>
      <c r="E41" s="282">
        <v>71</v>
      </c>
      <c r="F41" s="223"/>
      <c r="G41" s="223">
        <v>19</v>
      </c>
      <c r="H41" s="223">
        <v>3</v>
      </c>
      <c r="I41" s="223">
        <v>81</v>
      </c>
      <c r="J41" s="236">
        <f>SUM(G41*400+H41*100+I41)</f>
        <v>7981</v>
      </c>
      <c r="K41" s="282"/>
      <c r="L41" s="236">
        <v>7981</v>
      </c>
      <c r="M41" s="233"/>
      <c r="N41" s="240"/>
      <c r="O41" s="282"/>
      <c r="P41" s="282"/>
      <c r="Q41" s="233"/>
      <c r="R41" s="228"/>
      <c r="S41" s="228"/>
      <c r="T41" s="223"/>
      <c r="U41" s="282"/>
      <c r="V41" s="282"/>
      <c r="W41" s="233"/>
      <c r="X41" s="319" t="e">
        <f>SUM(#REF!+#REF!)</f>
        <v>#REF!</v>
      </c>
      <c r="Y41" s="221"/>
      <c r="Z41" s="228"/>
      <c r="AA41" s="228"/>
      <c r="AB41" s="228"/>
    </row>
    <row r="42" spans="1:28" s="51" customFormat="1" ht="26.4" customHeight="1">
      <c r="A42" s="221">
        <v>15</v>
      </c>
      <c r="B42" s="222" t="s">
        <v>106</v>
      </c>
      <c r="C42" s="223" t="s">
        <v>84</v>
      </c>
      <c r="D42" s="224" t="s">
        <v>84</v>
      </c>
      <c r="E42" s="282"/>
      <c r="F42" s="223" t="s">
        <v>1042</v>
      </c>
      <c r="G42" s="223">
        <v>10</v>
      </c>
      <c r="H42" s="223">
        <v>0</v>
      </c>
      <c r="I42" s="279">
        <v>80</v>
      </c>
      <c r="J42" s="306">
        <v>4080</v>
      </c>
      <c r="K42" s="282"/>
      <c r="L42" s="306">
        <v>4080</v>
      </c>
      <c r="M42" s="233"/>
      <c r="N42" s="240"/>
      <c r="O42" s="282"/>
      <c r="P42" s="282"/>
      <c r="Q42" s="233"/>
      <c r="R42" s="228"/>
      <c r="S42" s="228"/>
      <c r="T42" s="223"/>
      <c r="U42" s="282"/>
      <c r="V42" s="282"/>
      <c r="W42" s="233"/>
      <c r="X42" s="319" t="e">
        <f>SUM(#REF!+#REF!)</f>
        <v>#REF!</v>
      </c>
      <c r="Y42" s="221">
        <v>15</v>
      </c>
      <c r="Z42" s="228" t="s">
        <v>63</v>
      </c>
      <c r="AA42" s="228" t="s">
        <v>1070</v>
      </c>
      <c r="AB42" s="228" t="s">
        <v>1071</v>
      </c>
    </row>
    <row r="43" spans="1:28" s="51" customFormat="1" ht="25.2" customHeight="1">
      <c r="A43" s="221">
        <v>16</v>
      </c>
      <c r="B43" s="222" t="s">
        <v>459</v>
      </c>
      <c r="C43" s="223">
        <v>483</v>
      </c>
      <c r="D43" s="224">
        <v>60</v>
      </c>
      <c r="E43" s="282">
        <v>43</v>
      </c>
      <c r="F43" s="223" t="s">
        <v>1042</v>
      </c>
      <c r="G43" s="223">
        <v>10</v>
      </c>
      <c r="H43" s="223">
        <v>0</v>
      </c>
      <c r="I43" s="223">
        <v>0</v>
      </c>
      <c r="J43" s="306">
        <v>4000</v>
      </c>
      <c r="K43" s="282"/>
      <c r="L43" s="306">
        <v>4000</v>
      </c>
      <c r="M43" s="233"/>
      <c r="N43" s="240"/>
      <c r="O43" s="282"/>
      <c r="P43" s="282"/>
      <c r="Q43" s="233"/>
      <c r="R43" s="228"/>
      <c r="S43" s="228"/>
      <c r="T43" s="223"/>
      <c r="U43" s="282"/>
      <c r="V43" s="282"/>
      <c r="W43" s="233"/>
      <c r="X43" s="319" t="e">
        <f>SUM(#REF!+#REF!)</f>
        <v>#REF!</v>
      </c>
      <c r="Y43" s="221">
        <v>16</v>
      </c>
      <c r="Z43" s="228" t="s">
        <v>63</v>
      </c>
      <c r="AA43" s="228" t="s">
        <v>1072</v>
      </c>
      <c r="AB43" s="228" t="s">
        <v>1073</v>
      </c>
    </row>
    <row r="44" spans="1:28" s="51" customFormat="1" ht="25.2" customHeight="1">
      <c r="A44" s="221"/>
      <c r="B44" s="222" t="s">
        <v>459</v>
      </c>
      <c r="C44" s="223">
        <v>483</v>
      </c>
      <c r="D44" s="224">
        <v>60</v>
      </c>
      <c r="E44" s="282">
        <v>43</v>
      </c>
      <c r="F44" s="223"/>
      <c r="G44" s="223">
        <v>4</v>
      </c>
      <c r="H44" s="223">
        <v>0</v>
      </c>
      <c r="I44" s="223">
        <v>57</v>
      </c>
      <c r="J44" s="306">
        <v>1657</v>
      </c>
      <c r="K44" s="282"/>
      <c r="L44" s="306">
        <v>1657</v>
      </c>
      <c r="M44" s="233"/>
      <c r="N44" s="240"/>
      <c r="O44" s="282"/>
      <c r="P44" s="282"/>
      <c r="Q44" s="233"/>
      <c r="R44" s="228"/>
      <c r="S44" s="228"/>
      <c r="T44" s="223"/>
      <c r="U44" s="282"/>
      <c r="V44" s="282"/>
      <c r="W44" s="233"/>
      <c r="X44" s="319" t="e">
        <f>SUM(#REF!+#REF!)</f>
        <v>#REF!</v>
      </c>
      <c r="Y44" s="221"/>
      <c r="Z44" s="228"/>
      <c r="AA44" s="228"/>
      <c r="AB44" s="228"/>
    </row>
    <row r="45" spans="1:28" s="51" customFormat="1" ht="22.8" customHeight="1">
      <c r="A45" s="221"/>
      <c r="B45" s="222" t="s">
        <v>471</v>
      </c>
      <c r="C45" s="223" t="s">
        <v>84</v>
      </c>
      <c r="D45" s="224" t="s">
        <v>84</v>
      </c>
      <c r="E45" s="221" t="s">
        <v>84</v>
      </c>
      <c r="F45" s="222" t="s">
        <v>1042</v>
      </c>
      <c r="G45" s="221">
        <v>0</v>
      </c>
      <c r="H45" s="222">
        <v>0</v>
      </c>
      <c r="I45" s="221">
        <v>60</v>
      </c>
      <c r="J45" s="306">
        <v>60</v>
      </c>
      <c r="K45" s="282">
        <v>55</v>
      </c>
      <c r="L45" s="306"/>
      <c r="M45" s="233"/>
      <c r="N45" s="223"/>
      <c r="O45" s="223"/>
      <c r="P45" s="223"/>
      <c r="Q45" s="233">
        <v>60</v>
      </c>
      <c r="R45" s="228"/>
      <c r="S45" s="228">
        <v>40</v>
      </c>
      <c r="T45" s="221"/>
      <c r="U45" s="228"/>
      <c r="V45" s="223">
        <v>40</v>
      </c>
      <c r="W45" s="233"/>
      <c r="X45" s="319" t="e">
        <f>SUM(#REF!+#REF!)</f>
        <v>#REF!</v>
      </c>
      <c r="Y45" s="221"/>
      <c r="Z45" s="228"/>
      <c r="AA45" s="228"/>
      <c r="AB45" s="228"/>
    </row>
    <row r="46" spans="1:28" s="51" customFormat="1" ht="22.8" customHeight="1">
      <c r="A46" s="221"/>
      <c r="B46" s="222"/>
      <c r="C46" s="223"/>
      <c r="D46" s="224"/>
      <c r="E46" s="221"/>
      <c r="F46" s="222"/>
      <c r="G46" s="223"/>
      <c r="H46" s="223"/>
      <c r="I46" s="223"/>
      <c r="J46" s="306"/>
      <c r="K46" s="282"/>
      <c r="L46" s="306"/>
      <c r="M46" s="306">
        <v>7</v>
      </c>
      <c r="N46" s="223"/>
      <c r="O46" s="223"/>
      <c r="P46" s="223"/>
      <c r="Q46" s="233"/>
      <c r="R46" s="228"/>
      <c r="S46" s="228"/>
      <c r="T46" s="221">
        <v>25</v>
      </c>
      <c r="U46" s="228"/>
      <c r="V46" s="223">
        <v>10</v>
      </c>
      <c r="W46" s="233"/>
      <c r="X46" s="319" t="e">
        <f>SUM(#REF!+#REF!)</f>
        <v>#REF!</v>
      </c>
      <c r="Y46" s="221"/>
      <c r="Z46" s="228"/>
      <c r="AA46" s="228"/>
      <c r="AB46" s="281" t="s">
        <v>107</v>
      </c>
    </row>
    <row r="47" spans="1:28" s="51" customFormat="1" ht="25.2" customHeight="1">
      <c r="A47" s="221">
        <v>17</v>
      </c>
      <c r="B47" s="222" t="s">
        <v>433</v>
      </c>
      <c r="C47" s="223">
        <v>5379</v>
      </c>
      <c r="D47" s="224">
        <v>92</v>
      </c>
      <c r="E47" s="282">
        <v>79</v>
      </c>
      <c r="F47" s="223" t="s">
        <v>1042</v>
      </c>
      <c r="G47" s="223">
        <v>12</v>
      </c>
      <c r="H47" s="223">
        <v>1</v>
      </c>
      <c r="I47" s="223">
        <v>51</v>
      </c>
      <c r="J47" s="236">
        <f>SUM(G47*400+H47*100+I47)</f>
        <v>4951</v>
      </c>
      <c r="K47" s="282"/>
      <c r="L47" s="236">
        <v>4951</v>
      </c>
      <c r="M47" s="233"/>
      <c r="N47" s="240"/>
      <c r="O47" s="282"/>
      <c r="P47" s="282"/>
      <c r="Q47" s="233"/>
      <c r="R47" s="228"/>
      <c r="S47" s="228"/>
      <c r="T47" s="223"/>
      <c r="U47" s="282"/>
      <c r="V47" s="282"/>
      <c r="W47" s="233"/>
      <c r="X47" s="319" t="e">
        <f>SUM(#REF!+#REF!)</f>
        <v>#REF!</v>
      </c>
      <c r="Y47" s="221">
        <v>17</v>
      </c>
      <c r="Z47" s="228" t="s">
        <v>86</v>
      </c>
      <c r="AA47" s="228" t="s">
        <v>1074</v>
      </c>
      <c r="AB47" s="228" t="s">
        <v>1075</v>
      </c>
    </row>
    <row r="48" spans="1:28" s="51" customFormat="1" ht="25.2" customHeight="1">
      <c r="A48" s="221"/>
      <c r="B48" s="222" t="s">
        <v>459</v>
      </c>
      <c r="C48" s="223">
        <v>842</v>
      </c>
      <c r="D48" s="224">
        <v>76</v>
      </c>
      <c r="E48" s="282">
        <v>42</v>
      </c>
      <c r="F48" s="223"/>
      <c r="G48" s="223">
        <v>4</v>
      </c>
      <c r="H48" s="223">
        <v>0</v>
      </c>
      <c r="I48" s="223">
        <v>57</v>
      </c>
      <c r="J48" s="306">
        <v>1657</v>
      </c>
      <c r="K48" s="282"/>
      <c r="L48" s="306">
        <v>1657</v>
      </c>
      <c r="M48" s="233"/>
      <c r="N48" s="240"/>
      <c r="O48" s="282"/>
      <c r="P48" s="282"/>
      <c r="Q48" s="233"/>
      <c r="R48" s="228"/>
      <c r="S48" s="228"/>
      <c r="T48" s="223"/>
      <c r="U48" s="282"/>
      <c r="V48" s="282"/>
      <c r="W48" s="233"/>
      <c r="X48" s="319" t="e">
        <f>SUM(#REF!+#REF!)</f>
        <v>#REF!</v>
      </c>
      <c r="Y48" s="221"/>
      <c r="Z48" s="228"/>
      <c r="AA48" s="228"/>
      <c r="AB48" s="228"/>
    </row>
    <row r="49" spans="1:28" s="51" customFormat="1" ht="22.8" customHeight="1">
      <c r="A49" s="221">
        <v>18</v>
      </c>
      <c r="B49" s="222" t="s">
        <v>433</v>
      </c>
      <c r="C49" s="223">
        <v>4990</v>
      </c>
      <c r="D49" s="224">
        <v>149</v>
      </c>
      <c r="E49" s="282">
        <v>90</v>
      </c>
      <c r="F49" s="223" t="s">
        <v>1042</v>
      </c>
      <c r="G49" s="223">
        <v>11</v>
      </c>
      <c r="H49" s="223">
        <v>2</v>
      </c>
      <c r="I49" s="223">
        <v>31</v>
      </c>
      <c r="J49" s="236">
        <f>SUM(G49*400+H49*100+I49)</f>
        <v>4631</v>
      </c>
      <c r="K49" s="282"/>
      <c r="L49" s="236">
        <v>4631</v>
      </c>
      <c r="M49" s="233"/>
      <c r="N49" s="240"/>
      <c r="O49" s="282"/>
      <c r="P49" s="282"/>
      <c r="Q49" s="233"/>
      <c r="R49" s="228"/>
      <c r="S49" s="228"/>
      <c r="T49" s="223"/>
      <c r="U49" s="282"/>
      <c r="V49" s="282"/>
      <c r="W49" s="233"/>
      <c r="X49" s="319" t="e">
        <f>SUM(#REF!+#REF!)</f>
        <v>#REF!</v>
      </c>
      <c r="Y49" s="221">
        <v>18</v>
      </c>
      <c r="Z49" s="228" t="s">
        <v>70</v>
      </c>
      <c r="AA49" s="228" t="s">
        <v>1076</v>
      </c>
      <c r="AB49" s="228" t="s">
        <v>1077</v>
      </c>
    </row>
    <row r="50" spans="1:28" s="51" customFormat="1" ht="22.8" customHeight="1">
      <c r="A50" s="221"/>
      <c r="B50" s="222" t="s">
        <v>433</v>
      </c>
      <c r="C50" s="223">
        <v>2659</v>
      </c>
      <c r="D50" s="224">
        <v>75</v>
      </c>
      <c r="E50" s="282">
        <v>59</v>
      </c>
      <c r="F50" s="223"/>
      <c r="G50" s="223">
        <v>12</v>
      </c>
      <c r="H50" s="223">
        <v>2</v>
      </c>
      <c r="I50" s="223">
        <v>89</v>
      </c>
      <c r="J50" s="236">
        <f>SUM(G50*400+H50*100+I50)</f>
        <v>5089</v>
      </c>
      <c r="K50" s="282"/>
      <c r="L50" s="236">
        <v>5089</v>
      </c>
      <c r="M50" s="233"/>
      <c r="N50" s="240"/>
      <c r="O50" s="282"/>
      <c r="P50" s="282"/>
      <c r="Q50" s="233"/>
      <c r="R50" s="228"/>
      <c r="S50" s="228"/>
      <c r="T50" s="223"/>
      <c r="U50" s="282"/>
      <c r="V50" s="282"/>
      <c r="W50" s="233"/>
      <c r="X50" s="319" t="e">
        <f>SUM(#REF!+#REF!)</f>
        <v>#REF!</v>
      </c>
      <c r="Y50" s="221"/>
      <c r="Z50" s="228"/>
      <c r="AA50" s="228"/>
      <c r="AB50" s="228"/>
    </row>
    <row r="51" spans="1:28" s="51" customFormat="1" ht="22.8" customHeight="1">
      <c r="A51" s="221">
        <v>19</v>
      </c>
      <c r="B51" s="222" t="s">
        <v>459</v>
      </c>
      <c r="C51" s="223">
        <v>468</v>
      </c>
      <c r="D51" s="224">
        <v>29</v>
      </c>
      <c r="E51" s="282">
        <v>18</v>
      </c>
      <c r="F51" s="223" t="s">
        <v>1042</v>
      </c>
      <c r="G51" s="223">
        <v>9</v>
      </c>
      <c r="H51" s="223">
        <v>2</v>
      </c>
      <c r="I51" s="223">
        <v>39</v>
      </c>
      <c r="J51" s="236">
        <f>SUM(G51*400+H51*100+I51)</f>
        <v>3839</v>
      </c>
      <c r="K51" s="282"/>
      <c r="L51" s="236">
        <v>3839</v>
      </c>
      <c r="M51" s="233"/>
      <c r="N51" s="240"/>
      <c r="O51" s="282"/>
      <c r="P51" s="282"/>
      <c r="Q51" s="233"/>
      <c r="R51" s="228"/>
      <c r="S51" s="228"/>
      <c r="T51" s="223"/>
      <c r="U51" s="282"/>
      <c r="V51" s="282"/>
      <c r="W51" s="233"/>
      <c r="X51" s="319" t="e">
        <f>SUM(#REF!+#REF!)</f>
        <v>#REF!</v>
      </c>
      <c r="Y51" s="221">
        <v>19</v>
      </c>
      <c r="Z51" s="228" t="s">
        <v>63</v>
      </c>
      <c r="AA51" s="228" t="s">
        <v>1078</v>
      </c>
      <c r="AB51" s="228" t="s">
        <v>1079</v>
      </c>
    </row>
    <row r="52" spans="1:28" s="51" customFormat="1" ht="22.8" customHeight="1">
      <c r="A52" s="221"/>
      <c r="B52" s="222" t="s">
        <v>433</v>
      </c>
      <c r="C52" s="223">
        <v>4568</v>
      </c>
      <c r="D52" s="224">
        <v>77</v>
      </c>
      <c r="E52" s="282">
        <v>79</v>
      </c>
      <c r="F52" s="223"/>
      <c r="G52" s="223">
        <v>30</v>
      </c>
      <c r="H52" s="223">
        <v>0</v>
      </c>
      <c r="I52" s="223">
        <v>0</v>
      </c>
      <c r="J52" s="306">
        <v>12000</v>
      </c>
      <c r="K52" s="282"/>
      <c r="L52" s="306">
        <v>12000</v>
      </c>
      <c r="M52" s="233"/>
      <c r="N52" s="240"/>
      <c r="O52" s="282"/>
      <c r="P52" s="282"/>
      <c r="Q52" s="233"/>
      <c r="R52" s="228"/>
      <c r="S52" s="228"/>
      <c r="T52" s="223"/>
      <c r="U52" s="282"/>
      <c r="V52" s="282"/>
      <c r="W52" s="233"/>
      <c r="X52" s="319" t="e">
        <f>SUM(#REF!+#REF!)</f>
        <v>#REF!</v>
      </c>
      <c r="Y52" s="221"/>
      <c r="Z52" s="228"/>
      <c r="AA52" s="228"/>
      <c r="AB52" s="228"/>
    </row>
    <row r="53" spans="1:28" s="51" customFormat="1" ht="22.8" customHeight="1">
      <c r="A53" s="221">
        <v>20</v>
      </c>
      <c r="B53" s="222" t="s">
        <v>433</v>
      </c>
      <c r="C53" s="223">
        <v>8481</v>
      </c>
      <c r="D53" s="224">
        <v>146</v>
      </c>
      <c r="E53" s="282">
        <v>81</v>
      </c>
      <c r="F53" s="223" t="s">
        <v>1042</v>
      </c>
      <c r="G53" s="223">
        <v>11</v>
      </c>
      <c r="H53" s="223">
        <v>1</v>
      </c>
      <c r="I53" s="223">
        <v>75</v>
      </c>
      <c r="J53" s="236">
        <f>SUM(G53*400+H53*100+I53)</f>
        <v>4575</v>
      </c>
      <c r="K53" s="282"/>
      <c r="L53" s="236">
        <v>4575</v>
      </c>
      <c r="M53" s="233"/>
      <c r="N53" s="240"/>
      <c r="O53" s="282"/>
      <c r="P53" s="282"/>
      <c r="Q53" s="233"/>
      <c r="R53" s="228"/>
      <c r="S53" s="228"/>
      <c r="T53" s="223"/>
      <c r="U53" s="282"/>
      <c r="V53" s="282"/>
      <c r="W53" s="233"/>
      <c r="X53" s="319" t="e">
        <f>SUM(#REF!+#REF!)</f>
        <v>#REF!</v>
      </c>
      <c r="Y53" s="221">
        <v>20</v>
      </c>
      <c r="Z53" s="228" t="s">
        <v>70</v>
      </c>
      <c r="AA53" s="228" t="s">
        <v>1080</v>
      </c>
      <c r="AB53" s="228" t="s">
        <v>1081</v>
      </c>
    </row>
    <row r="54" spans="1:28" s="51" customFormat="1" ht="22.8" customHeight="1">
      <c r="A54" s="221">
        <v>21</v>
      </c>
      <c r="B54" s="222" t="s">
        <v>433</v>
      </c>
      <c r="C54" s="223">
        <v>3108</v>
      </c>
      <c r="D54" s="224">
        <v>61</v>
      </c>
      <c r="E54" s="282">
        <v>8</v>
      </c>
      <c r="F54" s="223" t="s">
        <v>1042</v>
      </c>
      <c r="G54" s="223">
        <v>25</v>
      </c>
      <c r="H54" s="223">
        <v>0</v>
      </c>
      <c r="I54" s="223">
        <v>99</v>
      </c>
      <c r="J54" s="306">
        <v>10099</v>
      </c>
      <c r="K54" s="282"/>
      <c r="L54" s="306">
        <v>10099</v>
      </c>
      <c r="M54" s="233"/>
      <c r="N54" s="240"/>
      <c r="O54" s="282"/>
      <c r="P54" s="282"/>
      <c r="Q54" s="233"/>
      <c r="R54" s="228"/>
      <c r="S54" s="228"/>
      <c r="T54" s="223"/>
      <c r="U54" s="282"/>
      <c r="V54" s="282"/>
      <c r="W54" s="233"/>
      <c r="X54" s="319" t="e">
        <f>SUM(#REF!+#REF!)</f>
        <v>#REF!</v>
      </c>
      <c r="Y54" s="221">
        <v>21</v>
      </c>
      <c r="Z54" s="228" t="s">
        <v>70</v>
      </c>
      <c r="AA54" s="228" t="s">
        <v>1082</v>
      </c>
      <c r="AB54" s="228" t="s">
        <v>1083</v>
      </c>
    </row>
    <row r="55" spans="1:28" s="51" customFormat="1" ht="25.8" customHeight="1">
      <c r="A55" s="221">
        <v>22</v>
      </c>
      <c r="B55" s="222" t="s">
        <v>459</v>
      </c>
      <c r="C55" s="223">
        <v>464</v>
      </c>
      <c r="D55" s="224">
        <v>33</v>
      </c>
      <c r="E55" s="282">
        <v>14</v>
      </c>
      <c r="F55" s="223" t="s">
        <v>1042</v>
      </c>
      <c r="G55" s="223">
        <v>10</v>
      </c>
      <c r="H55" s="223">
        <v>0</v>
      </c>
      <c r="I55" s="223">
        <v>0</v>
      </c>
      <c r="J55" s="306">
        <v>4000</v>
      </c>
      <c r="K55" s="282"/>
      <c r="L55" s="306">
        <v>4000</v>
      </c>
      <c r="M55" s="233"/>
      <c r="N55" s="240"/>
      <c r="O55" s="282"/>
      <c r="P55" s="282"/>
      <c r="Q55" s="233"/>
      <c r="R55" s="228"/>
      <c r="S55" s="228"/>
      <c r="T55" s="223"/>
      <c r="U55" s="282"/>
      <c r="V55" s="282"/>
      <c r="W55" s="233"/>
      <c r="X55" s="319" t="e">
        <f>SUM(#REF!+#REF!)</f>
        <v>#REF!</v>
      </c>
      <c r="Y55" s="221">
        <v>22</v>
      </c>
      <c r="Z55" s="228" t="s">
        <v>70</v>
      </c>
      <c r="AA55" s="228" t="s">
        <v>1084</v>
      </c>
      <c r="AB55" s="228" t="s">
        <v>1085</v>
      </c>
    </row>
    <row r="56" spans="1:28" s="51" customFormat="1" ht="25.8" customHeight="1">
      <c r="A56" s="221"/>
      <c r="B56" s="222" t="s">
        <v>459</v>
      </c>
      <c r="C56" s="223">
        <v>461</v>
      </c>
      <c r="D56" s="224">
        <v>59</v>
      </c>
      <c r="E56" s="282">
        <v>11</v>
      </c>
      <c r="F56" s="223"/>
      <c r="G56" s="223">
        <v>5</v>
      </c>
      <c r="H56" s="223">
        <v>0</v>
      </c>
      <c r="I56" s="223">
        <v>0</v>
      </c>
      <c r="J56" s="306">
        <v>2000</v>
      </c>
      <c r="K56" s="282"/>
      <c r="L56" s="306">
        <v>2000</v>
      </c>
      <c r="M56" s="233"/>
      <c r="N56" s="240"/>
      <c r="O56" s="282"/>
      <c r="P56" s="282"/>
      <c r="Q56" s="233"/>
      <c r="R56" s="228"/>
      <c r="S56" s="228"/>
      <c r="T56" s="223"/>
      <c r="U56" s="282"/>
      <c r="V56" s="282"/>
      <c r="W56" s="233"/>
      <c r="X56" s="319" t="e">
        <f>SUM(#REF!+#REF!)</f>
        <v>#REF!</v>
      </c>
      <c r="Y56" s="221"/>
      <c r="Z56" s="228"/>
      <c r="AA56" s="228"/>
      <c r="AB56" s="228"/>
    </row>
    <row r="57" spans="1:28" s="51" customFormat="1" ht="25.8" customHeight="1">
      <c r="A57" s="221"/>
      <c r="B57" s="222" t="s">
        <v>459</v>
      </c>
      <c r="C57" s="223">
        <v>463</v>
      </c>
      <c r="D57" s="224">
        <v>58</v>
      </c>
      <c r="E57" s="282">
        <v>13</v>
      </c>
      <c r="F57" s="223"/>
      <c r="G57" s="223">
        <v>15</v>
      </c>
      <c r="H57" s="223">
        <v>0</v>
      </c>
      <c r="I57" s="223">
        <v>0</v>
      </c>
      <c r="J57" s="306">
        <v>6000</v>
      </c>
      <c r="K57" s="282"/>
      <c r="L57" s="306">
        <v>6000</v>
      </c>
      <c r="M57" s="233"/>
      <c r="N57" s="240"/>
      <c r="O57" s="282"/>
      <c r="P57" s="282"/>
      <c r="Q57" s="233"/>
      <c r="R57" s="228"/>
      <c r="S57" s="228"/>
      <c r="T57" s="223"/>
      <c r="U57" s="282"/>
      <c r="V57" s="282"/>
      <c r="W57" s="233"/>
      <c r="X57" s="319" t="e">
        <f>SUM(#REF!+#REF!)</f>
        <v>#REF!</v>
      </c>
      <c r="Y57" s="221"/>
      <c r="Z57" s="228"/>
      <c r="AA57" s="228"/>
      <c r="AB57" s="228"/>
    </row>
    <row r="58" spans="1:28" s="51" customFormat="1" ht="25.8" customHeight="1">
      <c r="A58" s="221"/>
      <c r="B58" s="222" t="s">
        <v>459</v>
      </c>
      <c r="C58" s="223">
        <v>462</v>
      </c>
      <c r="D58" s="224">
        <v>34</v>
      </c>
      <c r="E58" s="282">
        <v>12</v>
      </c>
      <c r="F58" s="223"/>
      <c r="G58" s="223">
        <v>3</v>
      </c>
      <c r="H58" s="223">
        <v>0</v>
      </c>
      <c r="I58" s="223">
        <v>0</v>
      </c>
      <c r="J58" s="306">
        <v>1200</v>
      </c>
      <c r="K58" s="282"/>
      <c r="L58" s="306">
        <v>1200</v>
      </c>
      <c r="M58" s="233"/>
      <c r="N58" s="240"/>
      <c r="O58" s="282"/>
      <c r="P58" s="282"/>
      <c r="Q58" s="233"/>
      <c r="R58" s="228"/>
      <c r="S58" s="228"/>
      <c r="T58" s="223"/>
      <c r="U58" s="282"/>
      <c r="V58" s="282"/>
      <c r="W58" s="233"/>
      <c r="X58" s="319" t="e">
        <f>SUM(#REF!+#REF!)</f>
        <v>#REF!</v>
      </c>
      <c r="Y58" s="221"/>
      <c r="Z58" s="228"/>
      <c r="AA58" s="228"/>
      <c r="AB58" s="228"/>
    </row>
    <row r="59" spans="1:28" s="51" customFormat="1" ht="25.8" customHeight="1">
      <c r="A59" s="221"/>
      <c r="B59" s="222" t="s">
        <v>459</v>
      </c>
      <c r="C59" s="223">
        <v>420</v>
      </c>
      <c r="D59" s="224">
        <v>35</v>
      </c>
      <c r="E59" s="282">
        <v>20</v>
      </c>
      <c r="F59" s="223"/>
      <c r="G59" s="223">
        <v>0</v>
      </c>
      <c r="H59" s="223">
        <v>2</v>
      </c>
      <c r="I59" s="223">
        <v>25</v>
      </c>
      <c r="J59" s="306">
        <v>225</v>
      </c>
      <c r="K59" s="282"/>
      <c r="L59" s="306">
        <v>225</v>
      </c>
      <c r="M59" s="233"/>
      <c r="N59" s="240"/>
      <c r="O59" s="282"/>
      <c r="P59" s="282"/>
      <c r="Q59" s="233"/>
      <c r="R59" s="228"/>
      <c r="S59" s="228"/>
      <c r="T59" s="223"/>
      <c r="U59" s="282"/>
      <c r="V59" s="282"/>
      <c r="W59" s="233"/>
      <c r="X59" s="319" t="e">
        <f>SUM(#REF!+#REF!)</f>
        <v>#REF!</v>
      </c>
      <c r="Y59" s="221"/>
      <c r="Z59" s="228"/>
      <c r="AA59" s="228"/>
      <c r="AB59" s="228"/>
    </row>
    <row r="60" spans="1:28" s="51" customFormat="1" ht="22.8" customHeight="1">
      <c r="A60" s="221">
        <v>23</v>
      </c>
      <c r="B60" s="222" t="s">
        <v>433</v>
      </c>
      <c r="C60" s="223">
        <v>3069</v>
      </c>
      <c r="D60" s="224">
        <v>2</v>
      </c>
      <c r="E60" s="282">
        <v>69</v>
      </c>
      <c r="F60" s="223" t="s">
        <v>1042</v>
      </c>
      <c r="G60" s="238">
        <v>23</v>
      </c>
      <c r="H60" s="238">
        <v>2</v>
      </c>
      <c r="I60" s="238">
        <v>59</v>
      </c>
      <c r="J60" s="236">
        <f>SUM(G60*400+H60*100+I60)</f>
        <v>9459</v>
      </c>
      <c r="K60" s="282"/>
      <c r="L60" s="236">
        <v>9459</v>
      </c>
      <c r="M60" s="233"/>
      <c r="N60" s="240"/>
      <c r="O60" s="282"/>
      <c r="P60" s="282"/>
      <c r="Q60" s="233"/>
      <c r="R60" s="228"/>
      <c r="S60" s="228"/>
      <c r="T60" s="223"/>
      <c r="U60" s="282"/>
      <c r="V60" s="282"/>
      <c r="W60" s="233"/>
      <c r="X60" s="319" t="e">
        <f>SUM(#REF!+#REF!)</f>
        <v>#REF!</v>
      </c>
      <c r="Y60" s="221">
        <v>23</v>
      </c>
      <c r="Z60" s="228" t="s">
        <v>70</v>
      </c>
      <c r="AA60" s="228" t="s">
        <v>1086</v>
      </c>
      <c r="AB60" s="228" t="s">
        <v>1087</v>
      </c>
    </row>
    <row r="61" spans="1:28" s="51" customFormat="1" ht="22.8" customHeight="1">
      <c r="A61" s="221"/>
      <c r="B61" s="222" t="s">
        <v>459</v>
      </c>
      <c r="C61" s="223">
        <v>456</v>
      </c>
      <c r="D61" s="224">
        <v>48</v>
      </c>
      <c r="E61" s="282">
        <v>6</v>
      </c>
      <c r="F61" s="223"/>
      <c r="G61" s="238">
        <v>9</v>
      </c>
      <c r="H61" s="238">
        <v>1</v>
      </c>
      <c r="I61" s="238">
        <v>61</v>
      </c>
      <c r="J61" s="236">
        <f>SUM(G61*400+H61*100+I61)</f>
        <v>3761</v>
      </c>
      <c r="K61" s="282"/>
      <c r="L61" s="236">
        <v>3761</v>
      </c>
      <c r="M61" s="233"/>
      <c r="N61" s="240"/>
      <c r="O61" s="282"/>
      <c r="P61" s="282"/>
      <c r="Q61" s="233"/>
      <c r="R61" s="228"/>
      <c r="S61" s="228"/>
      <c r="T61" s="223"/>
      <c r="U61" s="282"/>
      <c r="V61" s="282"/>
      <c r="W61" s="233"/>
      <c r="X61" s="319" t="e">
        <f>SUM(#REF!+#REF!)</f>
        <v>#REF!</v>
      </c>
      <c r="Y61" s="221"/>
      <c r="Z61" s="228"/>
      <c r="AA61" s="228"/>
      <c r="AB61" s="228"/>
    </row>
    <row r="62" spans="1:28" s="51" customFormat="1" ht="27.6" customHeight="1">
      <c r="A62" s="221">
        <v>24</v>
      </c>
      <c r="B62" s="222" t="s">
        <v>433</v>
      </c>
      <c r="C62" s="223" t="s">
        <v>84</v>
      </c>
      <c r="D62" s="224">
        <v>30</v>
      </c>
      <c r="E62" s="282" t="s">
        <v>84</v>
      </c>
      <c r="F62" s="223" t="s">
        <v>1042</v>
      </c>
      <c r="G62" s="223">
        <v>6</v>
      </c>
      <c r="H62" s="223">
        <v>1</v>
      </c>
      <c r="I62" s="223">
        <v>78</v>
      </c>
      <c r="J62" s="236">
        <f>SUM(G62*400+H62*100+I62)</f>
        <v>2578</v>
      </c>
      <c r="K62" s="282"/>
      <c r="L62" s="236">
        <v>2578</v>
      </c>
      <c r="M62" s="233"/>
      <c r="N62" s="240"/>
      <c r="O62" s="282"/>
      <c r="P62" s="282"/>
      <c r="Q62" s="233"/>
      <c r="R62" s="228"/>
      <c r="S62" s="228"/>
      <c r="T62" s="223"/>
      <c r="U62" s="282"/>
      <c r="V62" s="282"/>
      <c r="W62" s="233"/>
      <c r="X62" s="319" t="e">
        <f>SUM(#REF!+#REF!)</f>
        <v>#REF!</v>
      </c>
      <c r="Y62" s="221">
        <v>24</v>
      </c>
      <c r="Z62" s="228" t="s">
        <v>63</v>
      </c>
      <c r="AA62" s="228" t="s">
        <v>1088</v>
      </c>
      <c r="AB62" s="228" t="s">
        <v>1089</v>
      </c>
    </row>
    <row r="63" spans="1:28" s="51" customFormat="1" ht="27.6" customHeight="1">
      <c r="A63" s="221">
        <v>25</v>
      </c>
      <c r="B63" s="222" t="s">
        <v>433</v>
      </c>
      <c r="C63" s="223">
        <v>458</v>
      </c>
      <c r="D63" s="224">
        <v>85</v>
      </c>
      <c r="E63" s="282">
        <v>58</v>
      </c>
      <c r="F63" s="223" t="s">
        <v>1042</v>
      </c>
      <c r="G63" s="223">
        <v>18</v>
      </c>
      <c r="H63" s="223">
        <v>0</v>
      </c>
      <c r="I63" s="223">
        <v>19</v>
      </c>
      <c r="J63" s="306">
        <v>7219</v>
      </c>
      <c r="K63" s="282"/>
      <c r="L63" s="306">
        <v>7219</v>
      </c>
      <c r="M63" s="233"/>
      <c r="N63" s="240"/>
      <c r="O63" s="282"/>
      <c r="P63" s="282"/>
      <c r="Q63" s="233"/>
      <c r="R63" s="228"/>
      <c r="S63" s="228"/>
      <c r="T63" s="223"/>
      <c r="U63" s="282"/>
      <c r="V63" s="282"/>
      <c r="W63" s="233"/>
      <c r="X63" s="319" t="e">
        <f>SUM(#REF!+#REF!)</f>
        <v>#REF!</v>
      </c>
      <c r="Y63" s="221">
        <v>25</v>
      </c>
      <c r="Z63" s="228" t="s">
        <v>86</v>
      </c>
      <c r="AA63" s="228" t="s">
        <v>1090</v>
      </c>
      <c r="AB63" s="228" t="s">
        <v>1091</v>
      </c>
    </row>
    <row r="64" spans="1:28" s="51" customFormat="1" ht="27.6" customHeight="1">
      <c r="A64" s="221"/>
      <c r="B64" s="222" t="s">
        <v>433</v>
      </c>
      <c r="C64" s="223">
        <v>3739</v>
      </c>
      <c r="D64" s="224">
        <v>103</v>
      </c>
      <c r="E64" s="282">
        <v>39</v>
      </c>
      <c r="F64" s="223"/>
      <c r="G64" s="223">
        <v>10</v>
      </c>
      <c r="H64" s="223">
        <v>0</v>
      </c>
      <c r="I64" s="223">
        <v>87</v>
      </c>
      <c r="J64" s="306">
        <v>4087</v>
      </c>
      <c r="K64" s="282"/>
      <c r="L64" s="306">
        <v>4087</v>
      </c>
      <c r="M64" s="233"/>
      <c r="N64" s="240"/>
      <c r="O64" s="282"/>
      <c r="P64" s="282"/>
      <c r="Q64" s="233"/>
      <c r="R64" s="228"/>
      <c r="S64" s="228"/>
      <c r="T64" s="223"/>
      <c r="U64" s="282"/>
      <c r="V64" s="282"/>
      <c r="W64" s="233"/>
      <c r="X64" s="319" t="e">
        <f>SUM(#REF!+#REF!)</f>
        <v>#REF!</v>
      </c>
      <c r="Y64" s="221"/>
      <c r="Z64" s="228"/>
      <c r="AA64" s="228"/>
      <c r="AB64" s="228"/>
    </row>
    <row r="65" spans="1:28" s="51" customFormat="1" ht="27.6" customHeight="1">
      <c r="A65" s="221"/>
      <c r="B65" s="222" t="s">
        <v>433</v>
      </c>
      <c r="C65" s="223">
        <v>2853</v>
      </c>
      <c r="D65" s="224">
        <v>100</v>
      </c>
      <c r="E65" s="282">
        <v>53</v>
      </c>
      <c r="F65" s="223"/>
      <c r="G65" s="223">
        <v>12</v>
      </c>
      <c r="H65" s="223">
        <v>0</v>
      </c>
      <c r="I65" s="223">
        <v>97</v>
      </c>
      <c r="J65" s="306">
        <v>4897</v>
      </c>
      <c r="K65" s="282"/>
      <c r="L65" s="306">
        <v>4897</v>
      </c>
      <c r="M65" s="233"/>
      <c r="N65" s="240"/>
      <c r="O65" s="282"/>
      <c r="P65" s="282"/>
      <c r="Q65" s="233"/>
      <c r="R65" s="228"/>
      <c r="S65" s="228"/>
      <c r="T65" s="223"/>
      <c r="U65" s="282"/>
      <c r="V65" s="282"/>
      <c r="W65" s="233"/>
      <c r="X65" s="319" t="e">
        <f>SUM(#REF!+#REF!)</f>
        <v>#REF!</v>
      </c>
      <c r="Y65" s="221"/>
      <c r="Z65" s="228"/>
      <c r="AA65" s="228"/>
      <c r="AB65" s="228"/>
    </row>
    <row r="66" spans="1:28" s="51" customFormat="1" ht="27.6" customHeight="1">
      <c r="A66" s="221">
        <v>26</v>
      </c>
      <c r="B66" s="222" t="s">
        <v>433</v>
      </c>
      <c r="C66" s="223">
        <v>5175</v>
      </c>
      <c r="D66" s="224">
        <v>139</v>
      </c>
      <c r="E66" s="282">
        <v>75</v>
      </c>
      <c r="F66" s="223" t="s">
        <v>1042</v>
      </c>
      <c r="G66" s="223">
        <v>8</v>
      </c>
      <c r="H66" s="223">
        <v>1</v>
      </c>
      <c r="I66" s="279">
        <v>12</v>
      </c>
      <c r="J66" s="236">
        <f>SUM(G66*400+H66*100+I66)</f>
        <v>3312</v>
      </c>
      <c r="K66" s="282"/>
      <c r="L66" s="236">
        <v>3312</v>
      </c>
      <c r="M66" s="233"/>
      <c r="N66" s="240"/>
      <c r="O66" s="282"/>
      <c r="P66" s="282"/>
      <c r="Q66" s="233"/>
      <c r="R66" s="228"/>
      <c r="S66" s="228"/>
      <c r="T66" s="223"/>
      <c r="U66" s="282"/>
      <c r="V66" s="282"/>
      <c r="W66" s="233"/>
      <c r="X66" s="319" t="e">
        <f>SUM(#REF!+#REF!)</f>
        <v>#REF!</v>
      </c>
      <c r="Y66" s="221">
        <v>26</v>
      </c>
      <c r="Z66" s="228" t="s">
        <v>70</v>
      </c>
      <c r="AA66" s="228" t="s">
        <v>1092</v>
      </c>
      <c r="AB66" s="228" t="s">
        <v>1093</v>
      </c>
    </row>
    <row r="67" spans="1:28" s="51" customFormat="1" ht="27.6" customHeight="1">
      <c r="A67" s="221">
        <v>27</v>
      </c>
      <c r="B67" s="222" t="s">
        <v>433</v>
      </c>
      <c r="C67" s="223">
        <v>3202</v>
      </c>
      <c r="D67" s="224">
        <v>13</v>
      </c>
      <c r="E67" s="282">
        <v>2</v>
      </c>
      <c r="F67" s="223" t="s">
        <v>1042</v>
      </c>
      <c r="G67" s="223">
        <v>30</v>
      </c>
      <c r="H67" s="223">
        <v>0</v>
      </c>
      <c r="I67" s="223">
        <v>0</v>
      </c>
      <c r="J67" s="306">
        <v>12000</v>
      </c>
      <c r="K67" s="282"/>
      <c r="L67" s="306">
        <v>12000</v>
      </c>
      <c r="M67" s="233"/>
      <c r="N67" s="240"/>
      <c r="O67" s="282"/>
      <c r="P67" s="282"/>
      <c r="Q67" s="233"/>
      <c r="R67" s="228"/>
      <c r="S67" s="228"/>
      <c r="T67" s="223"/>
      <c r="U67" s="282"/>
      <c r="V67" s="282"/>
      <c r="W67" s="233"/>
      <c r="X67" s="319" t="e">
        <f>SUM(#REF!+#REF!)</f>
        <v>#REF!</v>
      </c>
      <c r="Y67" s="221">
        <v>27</v>
      </c>
      <c r="Z67" s="228" t="s">
        <v>63</v>
      </c>
      <c r="AA67" s="228" t="s">
        <v>1094</v>
      </c>
      <c r="AB67" s="228" t="s">
        <v>1095</v>
      </c>
    </row>
    <row r="68" spans="1:28" s="51" customFormat="1" ht="27.6" customHeight="1">
      <c r="A68" s="221"/>
      <c r="B68" s="222" t="s">
        <v>459</v>
      </c>
      <c r="C68" s="223">
        <v>471</v>
      </c>
      <c r="D68" s="224">
        <v>62</v>
      </c>
      <c r="E68" s="282">
        <v>21</v>
      </c>
      <c r="F68" s="223"/>
      <c r="G68" s="223">
        <v>17</v>
      </c>
      <c r="H68" s="223">
        <v>0</v>
      </c>
      <c r="I68" s="223">
        <v>0</v>
      </c>
      <c r="J68" s="306">
        <v>6800</v>
      </c>
      <c r="K68" s="282"/>
      <c r="L68" s="306">
        <v>6800</v>
      </c>
      <c r="M68" s="233"/>
      <c r="N68" s="240"/>
      <c r="O68" s="282"/>
      <c r="P68" s="282"/>
      <c r="Q68" s="233"/>
      <c r="R68" s="228"/>
      <c r="S68" s="228"/>
      <c r="T68" s="223"/>
      <c r="U68" s="282"/>
      <c r="V68" s="282"/>
      <c r="W68" s="233"/>
      <c r="X68" s="319" t="e">
        <f>SUM(#REF!+#REF!)</f>
        <v>#REF!</v>
      </c>
      <c r="Y68" s="221"/>
      <c r="Z68" s="228"/>
      <c r="AA68" s="228"/>
      <c r="AB68" s="228"/>
    </row>
    <row r="69" spans="1:28" s="51" customFormat="1" ht="27.6" customHeight="1">
      <c r="A69" s="221">
        <v>28</v>
      </c>
      <c r="B69" s="222" t="s">
        <v>433</v>
      </c>
      <c r="C69" s="223">
        <v>7707</v>
      </c>
      <c r="D69" s="224">
        <v>41</v>
      </c>
      <c r="E69" s="282">
        <v>7</v>
      </c>
      <c r="F69" s="223" t="s">
        <v>1042</v>
      </c>
      <c r="G69" s="223">
        <v>10</v>
      </c>
      <c r="H69" s="223">
        <v>0</v>
      </c>
      <c r="I69" s="223">
        <v>85</v>
      </c>
      <c r="J69" s="306">
        <v>4085</v>
      </c>
      <c r="K69" s="282"/>
      <c r="L69" s="306">
        <v>4085</v>
      </c>
      <c r="M69" s="233"/>
      <c r="N69" s="240"/>
      <c r="O69" s="282"/>
      <c r="P69" s="282"/>
      <c r="Q69" s="233"/>
      <c r="R69" s="228"/>
      <c r="S69" s="228"/>
      <c r="T69" s="223"/>
      <c r="U69" s="282"/>
      <c r="V69" s="282"/>
      <c r="W69" s="233"/>
      <c r="X69" s="319" t="e">
        <f>SUM(#REF!+#REF!)</f>
        <v>#REF!</v>
      </c>
      <c r="Y69" s="221">
        <v>28</v>
      </c>
      <c r="Z69" s="228" t="s">
        <v>63</v>
      </c>
      <c r="AA69" s="228" t="s">
        <v>1096</v>
      </c>
      <c r="AB69" s="228" t="s">
        <v>1093</v>
      </c>
    </row>
    <row r="70" spans="1:28" s="56" customFormat="1" ht="27.6" customHeight="1">
      <c r="A70" s="255">
        <v>29</v>
      </c>
      <c r="B70" s="260" t="s">
        <v>433</v>
      </c>
      <c r="C70" s="261" t="s">
        <v>84</v>
      </c>
      <c r="D70" s="224">
        <v>8</v>
      </c>
      <c r="E70" s="282" t="s">
        <v>84</v>
      </c>
      <c r="F70" s="261" t="s">
        <v>1042</v>
      </c>
      <c r="G70" s="261">
        <v>10</v>
      </c>
      <c r="H70" s="261">
        <v>3</v>
      </c>
      <c r="I70" s="261">
        <v>37</v>
      </c>
      <c r="J70" s="236">
        <f>SUM(G70*400+H70*100+I70)</f>
        <v>4337</v>
      </c>
      <c r="K70" s="314"/>
      <c r="L70" s="236">
        <v>4337</v>
      </c>
      <c r="M70" s="283"/>
      <c r="N70" s="320"/>
      <c r="O70" s="314"/>
      <c r="P70" s="314"/>
      <c r="Q70" s="283"/>
      <c r="R70" s="284"/>
      <c r="S70" s="228"/>
      <c r="T70" s="261"/>
      <c r="U70" s="314"/>
      <c r="V70" s="314"/>
      <c r="W70" s="283"/>
      <c r="X70" s="319" t="e">
        <f>SUM(#REF!+#REF!)</f>
        <v>#REF!</v>
      </c>
      <c r="Y70" s="255">
        <v>29</v>
      </c>
      <c r="Z70" s="284" t="s">
        <v>70</v>
      </c>
      <c r="AA70" s="284" t="s">
        <v>1097</v>
      </c>
      <c r="AB70" s="284" t="s">
        <v>1098</v>
      </c>
    </row>
    <row r="71" spans="1:28" s="56" customFormat="1" ht="27.6" customHeight="1">
      <c r="A71" s="255"/>
      <c r="B71" s="260" t="s">
        <v>433</v>
      </c>
      <c r="C71" s="261" t="s">
        <v>84</v>
      </c>
      <c r="D71" s="224">
        <v>133</v>
      </c>
      <c r="E71" s="282" t="s">
        <v>84</v>
      </c>
      <c r="F71" s="223"/>
      <c r="G71" s="261">
        <v>7</v>
      </c>
      <c r="H71" s="261">
        <v>3</v>
      </c>
      <c r="I71" s="322" t="s">
        <v>102</v>
      </c>
      <c r="J71" s="236">
        <f>SUM(G71*400+H71*100+I71)</f>
        <v>3103</v>
      </c>
      <c r="K71" s="314"/>
      <c r="L71" s="236">
        <v>3103</v>
      </c>
      <c r="M71" s="283"/>
      <c r="N71" s="320"/>
      <c r="O71" s="314"/>
      <c r="P71" s="314"/>
      <c r="Q71" s="283"/>
      <c r="R71" s="284"/>
      <c r="S71" s="228"/>
      <c r="T71" s="261"/>
      <c r="U71" s="314"/>
      <c r="V71" s="314"/>
      <c r="W71" s="283"/>
      <c r="X71" s="319" t="e">
        <f>SUM(#REF!+#REF!)</f>
        <v>#REF!</v>
      </c>
      <c r="Y71" s="255"/>
      <c r="Z71" s="284"/>
      <c r="AA71" s="284"/>
      <c r="AB71" s="284"/>
    </row>
    <row r="72" spans="1:28" s="56" customFormat="1" ht="27.6" customHeight="1">
      <c r="A72" s="221">
        <v>30</v>
      </c>
      <c r="B72" s="222" t="s">
        <v>459</v>
      </c>
      <c r="C72" s="223">
        <v>469</v>
      </c>
      <c r="D72" s="224">
        <v>61</v>
      </c>
      <c r="E72" s="282">
        <v>61</v>
      </c>
      <c r="F72" s="223" t="s">
        <v>1042</v>
      </c>
      <c r="G72" s="223">
        <v>40</v>
      </c>
      <c r="H72" s="223">
        <v>0</v>
      </c>
      <c r="I72" s="223">
        <v>0</v>
      </c>
      <c r="J72" s="306">
        <v>16000</v>
      </c>
      <c r="K72" s="314"/>
      <c r="L72" s="306">
        <v>16000</v>
      </c>
      <c r="M72" s="283"/>
      <c r="N72" s="320"/>
      <c r="O72" s="314"/>
      <c r="P72" s="314"/>
      <c r="Q72" s="233"/>
      <c r="R72" s="228"/>
      <c r="S72" s="228"/>
      <c r="T72" s="223"/>
      <c r="U72" s="282"/>
      <c r="V72" s="314"/>
      <c r="W72" s="283"/>
      <c r="X72" s="319" t="e">
        <f>SUM(#REF!+#REF!)</f>
        <v>#REF!</v>
      </c>
      <c r="Y72" s="221">
        <v>30</v>
      </c>
      <c r="Z72" s="228" t="s">
        <v>63</v>
      </c>
      <c r="AA72" s="228" t="s">
        <v>1099</v>
      </c>
      <c r="AB72" s="228" t="s">
        <v>1093</v>
      </c>
    </row>
    <row r="73" spans="1:28" s="51" customFormat="1" ht="27.6" customHeight="1">
      <c r="A73" s="221">
        <v>31</v>
      </c>
      <c r="B73" s="222" t="s">
        <v>433</v>
      </c>
      <c r="C73" s="223">
        <v>3289</v>
      </c>
      <c r="D73" s="224">
        <v>51</v>
      </c>
      <c r="E73" s="282">
        <v>89</v>
      </c>
      <c r="F73" s="223" t="s">
        <v>1042</v>
      </c>
      <c r="G73" s="223">
        <v>5</v>
      </c>
      <c r="H73" s="223">
        <v>0</v>
      </c>
      <c r="I73" s="223">
        <v>0</v>
      </c>
      <c r="J73" s="306">
        <v>2000</v>
      </c>
      <c r="K73" s="282"/>
      <c r="L73" s="306">
        <v>2000</v>
      </c>
      <c r="M73" s="233"/>
      <c r="N73" s="240"/>
      <c r="O73" s="282"/>
      <c r="P73" s="282"/>
      <c r="Q73" s="233"/>
      <c r="R73" s="228"/>
      <c r="S73" s="228"/>
      <c r="T73" s="223"/>
      <c r="U73" s="282"/>
      <c r="V73" s="282"/>
      <c r="W73" s="233"/>
      <c r="X73" s="319" t="e">
        <f>SUM(#REF!+#REF!)</f>
        <v>#REF!</v>
      </c>
      <c r="Y73" s="221">
        <v>31</v>
      </c>
      <c r="Z73" s="228" t="s">
        <v>70</v>
      </c>
      <c r="AA73" s="228" t="s">
        <v>1084</v>
      </c>
      <c r="AB73" s="228" t="s">
        <v>1100</v>
      </c>
    </row>
    <row r="74" spans="1:28" s="51" customFormat="1" ht="27.6" customHeight="1">
      <c r="A74" s="221"/>
      <c r="B74" s="222" t="s">
        <v>459</v>
      </c>
      <c r="C74" s="223">
        <v>458</v>
      </c>
      <c r="D74" s="224">
        <v>56</v>
      </c>
      <c r="E74" s="282">
        <v>8</v>
      </c>
      <c r="F74" s="223"/>
      <c r="G74" s="223">
        <v>2</v>
      </c>
      <c r="H74" s="223">
        <v>2</v>
      </c>
      <c r="I74" s="279" t="s">
        <v>846</v>
      </c>
      <c r="J74" s="236">
        <f>SUM(G74*400+H74*100+I74)</f>
        <v>1002</v>
      </c>
      <c r="K74" s="282"/>
      <c r="L74" s="236">
        <v>1002</v>
      </c>
      <c r="M74" s="233"/>
      <c r="N74" s="240"/>
      <c r="O74" s="282"/>
      <c r="P74" s="282"/>
      <c r="Q74" s="233"/>
      <c r="R74" s="228"/>
      <c r="S74" s="228"/>
      <c r="T74" s="223"/>
      <c r="U74" s="282"/>
      <c r="V74" s="282"/>
      <c r="W74" s="233"/>
      <c r="X74" s="319" t="e">
        <f>SUM(#REF!+#REF!)</f>
        <v>#REF!</v>
      </c>
      <c r="Y74" s="221"/>
      <c r="Z74" s="228"/>
      <c r="AA74" s="228"/>
      <c r="AB74" s="228"/>
    </row>
    <row r="75" spans="1:28" s="51" customFormat="1" ht="27.6" customHeight="1">
      <c r="A75" s="221">
        <v>32</v>
      </c>
      <c r="B75" s="222" t="s">
        <v>433</v>
      </c>
      <c r="C75" s="223">
        <v>3205</v>
      </c>
      <c r="D75" s="224">
        <v>62</v>
      </c>
      <c r="E75" s="282">
        <v>5</v>
      </c>
      <c r="F75" s="223" t="s">
        <v>1042</v>
      </c>
      <c r="G75" s="223">
        <v>28</v>
      </c>
      <c r="H75" s="223">
        <v>0</v>
      </c>
      <c r="I75" s="223">
        <v>0</v>
      </c>
      <c r="J75" s="306">
        <v>11200</v>
      </c>
      <c r="K75" s="282"/>
      <c r="L75" s="306">
        <v>11200</v>
      </c>
      <c r="M75" s="233"/>
      <c r="N75" s="240"/>
      <c r="O75" s="282"/>
      <c r="P75" s="282"/>
      <c r="Q75" s="233"/>
      <c r="R75" s="228"/>
      <c r="S75" s="228"/>
      <c r="T75" s="223"/>
      <c r="U75" s="282"/>
      <c r="V75" s="282"/>
      <c r="W75" s="233"/>
      <c r="X75" s="319" t="e">
        <f>SUM(#REF!+#REF!)</f>
        <v>#REF!</v>
      </c>
      <c r="Y75" s="221">
        <v>32</v>
      </c>
      <c r="Z75" s="228" t="s">
        <v>70</v>
      </c>
      <c r="AA75" s="228" t="s">
        <v>1101</v>
      </c>
      <c r="AB75" s="228" t="s">
        <v>1102</v>
      </c>
    </row>
    <row r="76" spans="1:28" s="51" customFormat="1" ht="27.6" customHeight="1">
      <c r="A76" s="221"/>
      <c r="B76" s="222" t="s">
        <v>433</v>
      </c>
      <c r="C76" s="223">
        <v>7044</v>
      </c>
      <c r="D76" s="224">
        <v>63</v>
      </c>
      <c r="E76" s="282">
        <v>44</v>
      </c>
      <c r="F76" s="223"/>
      <c r="G76" s="223">
        <v>8</v>
      </c>
      <c r="H76" s="223">
        <v>1</v>
      </c>
      <c r="I76" s="223">
        <v>37</v>
      </c>
      <c r="J76" s="236">
        <f>SUM(G76*400+H76*100+I76)</f>
        <v>3337</v>
      </c>
      <c r="K76" s="282"/>
      <c r="L76" s="236">
        <v>3337</v>
      </c>
      <c r="M76" s="233"/>
      <c r="N76" s="240"/>
      <c r="O76" s="282"/>
      <c r="P76" s="282"/>
      <c r="Q76" s="233"/>
      <c r="R76" s="228"/>
      <c r="S76" s="228"/>
      <c r="T76" s="223"/>
      <c r="U76" s="282"/>
      <c r="V76" s="282"/>
      <c r="W76" s="233"/>
      <c r="X76" s="319" t="e">
        <f>SUM(#REF!+#REF!)</f>
        <v>#REF!</v>
      </c>
      <c r="Y76" s="221"/>
      <c r="Z76" s="228"/>
      <c r="AA76" s="228"/>
      <c r="AB76" s="228"/>
    </row>
    <row r="77" spans="1:28" s="51" customFormat="1" ht="22.8" customHeight="1">
      <c r="A77" s="221">
        <v>33</v>
      </c>
      <c r="B77" s="222" t="s">
        <v>433</v>
      </c>
      <c r="C77" s="223">
        <v>2862</v>
      </c>
      <c r="D77" s="224">
        <v>101</v>
      </c>
      <c r="E77" s="282">
        <v>62</v>
      </c>
      <c r="F77" s="223" t="s">
        <v>1042</v>
      </c>
      <c r="G77" s="223">
        <v>29</v>
      </c>
      <c r="H77" s="223">
        <v>2</v>
      </c>
      <c r="I77" s="223">
        <v>54</v>
      </c>
      <c r="J77" s="236">
        <f>SUM(G77*400+H77*100+I77)</f>
        <v>11854</v>
      </c>
      <c r="K77" s="282"/>
      <c r="L77" s="236">
        <v>11854</v>
      </c>
      <c r="M77" s="233"/>
      <c r="N77" s="240"/>
      <c r="O77" s="282"/>
      <c r="P77" s="282"/>
      <c r="Q77" s="233"/>
      <c r="R77" s="228"/>
      <c r="S77" s="228"/>
      <c r="T77" s="223"/>
      <c r="U77" s="282"/>
      <c r="V77" s="282"/>
      <c r="W77" s="233"/>
      <c r="X77" s="319" t="e">
        <f>SUM(#REF!+#REF!)</f>
        <v>#REF!</v>
      </c>
      <c r="Y77" s="221">
        <v>33</v>
      </c>
      <c r="Z77" s="228" t="s">
        <v>70</v>
      </c>
      <c r="AA77" s="228" t="s">
        <v>1103</v>
      </c>
      <c r="AB77" s="228" t="s">
        <v>1104</v>
      </c>
    </row>
    <row r="78" spans="1:28" s="51" customFormat="1" ht="22.8" customHeight="1">
      <c r="A78" s="221"/>
      <c r="B78" s="222" t="s">
        <v>433</v>
      </c>
      <c r="C78" s="223">
        <v>7046</v>
      </c>
      <c r="D78" s="224">
        <v>102</v>
      </c>
      <c r="E78" s="282">
        <v>46</v>
      </c>
      <c r="F78" s="223"/>
      <c r="G78" s="223">
        <v>4</v>
      </c>
      <c r="H78" s="223">
        <v>0</v>
      </c>
      <c r="I78" s="279" t="s">
        <v>231</v>
      </c>
      <c r="J78" s="306">
        <v>1604</v>
      </c>
      <c r="K78" s="282"/>
      <c r="L78" s="306">
        <v>1604</v>
      </c>
      <c r="M78" s="233"/>
      <c r="N78" s="240"/>
      <c r="O78" s="282"/>
      <c r="P78" s="282"/>
      <c r="Q78" s="233"/>
      <c r="R78" s="228"/>
      <c r="S78" s="228"/>
      <c r="T78" s="223"/>
      <c r="U78" s="282"/>
      <c r="V78" s="282"/>
      <c r="W78" s="233"/>
      <c r="X78" s="319" t="e">
        <f>SUM(#REF!+#REF!)</f>
        <v>#REF!</v>
      </c>
      <c r="Y78" s="221"/>
      <c r="Z78" s="228"/>
      <c r="AA78" s="228"/>
      <c r="AB78" s="228"/>
    </row>
    <row r="79" spans="1:28" s="51" customFormat="1" ht="22.8" customHeight="1">
      <c r="A79" s="221"/>
      <c r="B79" s="222" t="s">
        <v>471</v>
      </c>
      <c r="C79" s="223">
        <v>50789</v>
      </c>
      <c r="D79" s="224">
        <v>71</v>
      </c>
      <c r="E79" s="221">
        <v>334</v>
      </c>
      <c r="F79" s="222" t="s">
        <v>1042</v>
      </c>
      <c r="G79" s="221">
        <v>0</v>
      </c>
      <c r="H79" s="222">
        <v>2</v>
      </c>
      <c r="I79" s="221">
        <v>56</v>
      </c>
      <c r="J79" s="323">
        <v>256</v>
      </c>
      <c r="K79" s="233">
        <v>251</v>
      </c>
      <c r="L79" s="323"/>
      <c r="M79" s="233"/>
      <c r="N79" s="222"/>
      <c r="O79" s="223"/>
      <c r="P79" s="223"/>
      <c r="Q79" s="233">
        <v>132</v>
      </c>
      <c r="R79" s="228"/>
      <c r="S79" s="228">
        <v>108</v>
      </c>
      <c r="T79" s="223"/>
      <c r="U79" s="282"/>
      <c r="V79" s="223">
        <v>30</v>
      </c>
      <c r="W79" s="233">
        <v>85</v>
      </c>
      <c r="X79" s="319" t="e">
        <f>SUM(#REF!+#REF!)</f>
        <v>#REF!</v>
      </c>
      <c r="Y79" s="223"/>
      <c r="Z79" s="233"/>
      <c r="AA79" s="228"/>
      <c r="AB79" s="228"/>
    </row>
    <row r="80" spans="1:28" s="51" customFormat="1" ht="22.8" customHeight="1">
      <c r="A80" s="221"/>
      <c r="B80" s="222"/>
      <c r="C80" s="223"/>
      <c r="D80" s="224"/>
      <c r="E80" s="221"/>
      <c r="F80" s="222"/>
      <c r="G80" s="221"/>
      <c r="H80" s="222"/>
      <c r="I80" s="221"/>
      <c r="J80" s="323"/>
      <c r="K80" s="233"/>
      <c r="L80" s="323"/>
      <c r="M80" s="233">
        <v>7</v>
      </c>
      <c r="N80" s="222"/>
      <c r="O80" s="223"/>
      <c r="P80" s="223"/>
      <c r="Q80" s="233"/>
      <c r="R80" s="228"/>
      <c r="S80" s="228"/>
      <c r="T80" s="223">
        <v>25</v>
      </c>
      <c r="U80" s="282"/>
      <c r="V80" s="223">
        <v>10</v>
      </c>
      <c r="W80" s="233">
        <v>30</v>
      </c>
      <c r="X80" s="319" t="e">
        <f>SUM(#REF!+#REF!)</f>
        <v>#REF!</v>
      </c>
      <c r="Y80" s="223"/>
      <c r="Z80" s="233"/>
      <c r="AA80" s="228"/>
      <c r="AB80" s="228" t="s">
        <v>1105</v>
      </c>
    </row>
    <row r="81" spans="1:28" s="51" customFormat="1" ht="22.8" customHeight="1">
      <c r="A81" s="221">
        <v>34</v>
      </c>
      <c r="B81" s="222" t="s">
        <v>433</v>
      </c>
      <c r="C81" s="223">
        <v>455</v>
      </c>
      <c r="D81" s="224">
        <v>54</v>
      </c>
      <c r="E81" s="282">
        <v>5</v>
      </c>
      <c r="F81" s="223" t="s">
        <v>1042</v>
      </c>
      <c r="G81" s="223">
        <v>40</v>
      </c>
      <c r="H81" s="223">
        <v>0</v>
      </c>
      <c r="I81" s="223">
        <v>0</v>
      </c>
      <c r="J81" s="306">
        <v>16000</v>
      </c>
      <c r="K81" s="282"/>
      <c r="L81" s="306">
        <v>16000</v>
      </c>
      <c r="M81" s="233"/>
      <c r="N81" s="240"/>
      <c r="O81" s="282"/>
      <c r="P81" s="282"/>
      <c r="Q81" s="233"/>
      <c r="R81" s="228"/>
      <c r="S81" s="228"/>
      <c r="T81" s="223"/>
      <c r="U81" s="282"/>
      <c r="V81" s="282"/>
      <c r="W81" s="233"/>
      <c r="X81" s="319" t="e">
        <f>SUM(#REF!+#REF!)</f>
        <v>#REF!</v>
      </c>
      <c r="Y81" s="221">
        <v>34</v>
      </c>
      <c r="Z81" s="228" t="s">
        <v>63</v>
      </c>
      <c r="AA81" s="228" t="s">
        <v>1106</v>
      </c>
      <c r="AB81" s="228" t="s">
        <v>1107</v>
      </c>
    </row>
    <row r="82" spans="1:28" s="51" customFormat="1" ht="22.8" customHeight="1">
      <c r="A82" s="225">
        <v>35</v>
      </c>
      <c r="B82" s="222" t="s">
        <v>433</v>
      </c>
      <c r="C82" s="223">
        <v>8015</v>
      </c>
      <c r="D82" s="224">
        <v>165</v>
      </c>
      <c r="E82" s="282">
        <v>15</v>
      </c>
      <c r="F82" s="223" t="s">
        <v>1042</v>
      </c>
      <c r="G82" s="238">
        <v>10</v>
      </c>
      <c r="H82" s="238">
        <v>0</v>
      </c>
      <c r="I82" s="238">
        <v>0</v>
      </c>
      <c r="J82" s="306">
        <v>4000</v>
      </c>
      <c r="K82" s="282"/>
      <c r="L82" s="306">
        <v>4000</v>
      </c>
      <c r="M82" s="233"/>
      <c r="N82" s="240"/>
      <c r="O82" s="282"/>
      <c r="P82" s="282"/>
      <c r="Q82" s="233"/>
      <c r="R82" s="228"/>
      <c r="S82" s="228"/>
      <c r="T82" s="223"/>
      <c r="U82" s="282"/>
      <c r="V82" s="282"/>
      <c r="W82" s="233"/>
      <c r="X82" s="319" t="e">
        <f>SUM(#REF!+#REF!)</f>
        <v>#REF!</v>
      </c>
      <c r="Y82" s="225">
        <v>35</v>
      </c>
      <c r="Z82" s="228" t="s">
        <v>70</v>
      </c>
      <c r="AA82" s="228" t="s">
        <v>1108</v>
      </c>
      <c r="AB82" s="228" t="s">
        <v>1109</v>
      </c>
    </row>
    <row r="83" spans="1:28" s="51" customFormat="1" ht="22.8" customHeight="1">
      <c r="A83" s="221">
        <v>36</v>
      </c>
      <c r="B83" s="222" t="s">
        <v>433</v>
      </c>
      <c r="C83" s="223">
        <v>7045</v>
      </c>
      <c r="D83" s="224">
        <v>131</v>
      </c>
      <c r="E83" s="282">
        <v>45</v>
      </c>
      <c r="F83" s="223" t="s">
        <v>1042</v>
      </c>
      <c r="G83" s="223">
        <v>6</v>
      </c>
      <c r="H83" s="223">
        <v>1</v>
      </c>
      <c r="I83" s="223">
        <v>62</v>
      </c>
      <c r="J83" s="236">
        <f>SUM(G83*400+H83*100+I83)</f>
        <v>2562</v>
      </c>
      <c r="K83" s="282"/>
      <c r="L83" s="236">
        <v>2562</v>
      </c>
      <c r="M83" s="233"/>
      <c r="N83" s="240"/>
      <c r="O83" s="282"/>
      <c r="P83" s="282"/>
      <c r="Q83" s="233"/>
      <c r="R83" s="228"/>
      <c r="S83" s="228"/>
      <c r="T83" s="223"/>
      <c r="U83" s="282"/>
      <c r="V83" s="282"/>
      <c r="W83" s="233"/>
      <c r="X83" s="319" t="e">
        <f>SUM(#REF!+#REF!)</f>
        <v>#REF!</v>
      </c>
      <c r="Y83" s="221">
        <v>36</v>
      </c>
      <c r="Z83" s="228" t="s">
        <v>70</v>
      </c>
      <c r="AA83" s="228" t="s">
        <v>1110</v>
      </c>
      <c r="AB83" s="228" t="s">
        <v>1111</v>
      </c>
    </row>
    <row r="84" spans="1:28" s="51" customFormat="1" ht="19.2" customHeight="1">
      <c r="A84" s="221"/>
      <c r="B84" s="222" t="s">
        <v>1112</v>
      </c>
      <c r="C84" s="223" t="s">
        <v>84</v>
      </c>
      <c r="D84" s="224">
        <v>42</v>
      </c>
      <c r="E84" s="282" t="s">
        <v>84</v>
      </c>
      <c r="F84" s="223"/>
      <c r="G84" s="223">
        <v>16</v>
      </c>
      <c r="H84" s="223">
        <v>0</v>
      </c>
      <c r="I84" s="223">
        <v>0</v>
      </c>
      <c r="J84" s="306">
        <v>6400</v>
      </c>
      <c r="K84" s="282"/>
      <c r="L84" s="306">
        <v>6400</v>
      </c>
      <c r="M84" s="233"/>
      <c r="N84" s="240"/>
      <c r="O84" s="282"/>
      <c r="P84" s="282"/>
      <c r="Q84" s="233"/>
      <c r="R84" s="228"/>
      <c r="S84" s="228"/>
      <c r="T84" s="223"/>
      <c r="U84" s="282"/>
      <c r="V84" s="282"/>
      <c r="W84" s="233"/>
      <c r="X84" s="319" t="e">
        <f>SUM(#REF!+#REF!)</f>
        <v>#REF!</v>
      </c>
      <c r="Y84" s="221"/>
      <c r="Z84" s="228"/>
      <c r="AA84" s="228"/>
      <c r="AB84" s="228"/>
    </row>
    <row r="85" spans="1:28" s="58" customFormat="1" ht="25.2" customHeight="1">
      <c r="A85" s="225">
        <v>37</v>
      </c>
      <c r="B85" s="226" t="s">
        <v>433</v>
      </c>
      <c r="C85" s="238">
        <v>7538</v>
      </c>
      <c r="D85" s="224">
        <v>161</v>
      </c>
      <c r="E85" s="309">
        <v>38</v>
      </c>
      <c r="F85" s="238" t="s">
        <v>1042</v>
      </c>
      <c r="G85" s="238">
        <v>3</v>
      </c>
      <c r="H85" s="238">
        <v>3</v>
      </c>
      <c r="I85" s="238">
        <v>58</v>
      </c>
      <c r="J85" s="236">
        <f>SUM(G85*400+H85*100+I85)</f>
        <v>1558</v>
      </c>
      <c r="K85" s="309"/>
      <c r="L85" s="236">
        <v>1558</v>
      </c>
      <c r="M85" s="232"/>
      <c r="N85" s="249"/>
      <c r="O85" s="309"/>
      <c r="P85" s="309"/>
      <c r="Q85" s="232"/>
      <c r="R85" s="230"/>
      <c r="S85" s="228"/>
      <c r="T85" s="238"/>
      <c r="U85" s="309"/>
      <c r="V85" s="309"/>
      <c r="W85" s="232"/>
      <c r="X85" s="319" t="e">
        <f>SUM(#REF!+#REF!)</f>
        <v>#REF!</v>
      </c>
      <c r="Y85" s="225">
        <v>37</v>
      </c>
      <c r="Z85" s="230" t="s">
        <v>63</v>
      </c>
      <c r="AA85" s="230" t="s">
        <v>1113</v>
      </c>
      <c r="AB85" s="230" t="s">
        <v>1114</v>
      </c>
    </row>
    <row r="86" spans="1:28" s="58" customFormat="1" ht="25.2" customHeight="1">
      <c r="A86" s="225"/>
      <c r="B86" s="226" t="s">
        <v>433</v>
      </c>
      <c r="C86" s="238">
        <v>4256</v>
      </c>
      <c r="D86" s="224">
        <v>47</v>
      </c>
      <c r="E86" s="309">
        <v>56</v>
      </c>
      <c r="F86" s="223"/>
      <c r="G86" s="238">
        <v>10</v>
      </c>
      <c r="H86" s="238">
        <v>0</v>
      </c>
      <c r="I86" s="238">
        <v>0</v>
      </c>
      <c r="J86" s="308">
        <v>4000</v>
      </c>
      <c r="K86" s="309"/>
      <c r="L86" s="308">
        <v>4000</v>
      </c>
      <c r="M86" s="232"/>
      <c r="N86" s="249"/>
      <c r="O86" s="309"/>
      <c r="P86" s="309"/>
      <c r="Q86" s="232"/>
      <c r="R86" s="230"/>
      <c r="S86" s="228"/>
      <c r="T86" s="238"/>
      <c r="U86" s="309"/>
      <c r="V86" s="309"/>
      <c r="W86" s="232"/>
      <c r="X86" s="319" t="e">
        <f>SUM(#REF!+#REF!)</f>
        <v>#REF!</v>
      </c>
      <c r="Y86" s="225"/>
      <c r="Z86" s="230"/>
      <c r="AA86" s="230"/>
      <c r="AB86" s="230"/>
    </row>
    <row r="87" spans="1:28" s="58" customFormat="1" ht="25.2" customHeight="1">
      <c r="A87" s="225"/>
      <c r="B87" s="226" t="s">
        <v>433</v>
      </c>
      <c r="C87" s="238">
        <v>4279</v>
      </c>
      <c r="D87" s="224">
        <v>25</v>
      </c>
      <c r="E87" s="309">
        <v>79</v>
      </c>
      <c r="F87" s="238"/>
      <c r="G87" s="238">
        <v>12</v>
      </c>
      <c r="H87" s="238">
        <v>1</v>
      </c>
      <c r="I87" s="238">
        <v>14</v>
      </c>
      <c r="J87" s="236">
        <f>SUM(G87*400+H87*100+I87)</f>
        <v>4914</v>
      </c>
      <c r="K87" s="309"/>
      <c r="L87" s="236">
        <v>4914</v>
      </c>
      <c r="M87" s="232"/>
      <c r="N87" s="249"/>
      <c r="O87" s="309"/>
      <c r="P87" s="309"/>
      <c r="Q87" s="232"/>
      <c r="R87" s="230"/>
      <c r="S87" s="228"/>
      <c r="T87" s="238"/>
      <c r="U87" s="309"/>
      <c r="V87" s="309"/>
      <c r="W87" s="232"/>
      <c r="X87" s="319" t="e">
        <f>SUM(#REF!+#REF!)</f>
        <v>#REF!</v>
      </c>
      <c r="Y87" s="225"/>
      <c r="Z87" s="230"/>
      <c r="AA87" s="230"/>
      <c r="AB87" s="230"/>
    </row>
    <row r="88" spans="1:28" s="51" customFormat="1" ht="25.2" customHeight="1">
      <c r="A88" s="221">
        <v>38</v>
      </c>
      <c r="B88" s="222" t="s">
        <v>433</v>
      </c>
      <c r="C88" s="223">
        <v>4165</v>
      </c>
      <c r="D88" s="224">
        <v>48</v>
      </c>
      <c r="E88" s="282">
        <v>65</v>
      </c>
      <c r="F88" s="223" t="s">
        <v>1042</v>
      </c>
      <c r="G88" s="223">
        <v>29</v>
      </c>
      <c r="H88" s="223">
        <v>2</v>
      </c>
      <c r="I88" s="279">
        <v>36</v>
      </c>
      <c r="J88" s="236">
        <f>SUM(G88*400+H88*100+I88)</f>
        <v>11836</v>
      </c>
      <c r="K88" s="282"/>
      <c r="L88" s="236">
        <v>11836</v>
      </c>
      <c r="M88" s="233"/>
      <c r="N88" s="240"/>
      <c r="O88" s="282"/>
      <c r="P88" s="282"/>
      <c r="Q88" s="233"/>
      <c r="R88" s="228"/>
      <c r="S88" s="228"/>
      <c r="T88" s="223"/>
      <c r="U88" s="282"/>
      <c r="V88" s="282"/>
      <c r="W88" s="233"/>
      <c r="X88" s="319" t="e">
        <f>SUM(#REF!+#REF!)</f>
        <v>#REF!</v>
      </c>
      <c r="Y88" s="221">
        <v>38</v>
      </c>
      <c r="Z88" s="228" t="s">
        <v>70</v>
      </c>
      <c r="AA88" s="228" t="s">
        <v>1115</v>
      </c>
      <c r="AB88" s="228" t="s">
        <v>1116</v>
      </c>
    </row>
    <row r="89" spans="1:28" s="51" customFormat="1" ht="25.2" customHeight="1">
      <c r="A89" s="221">
        <v>39</v>
      </c>
      <c r="B89" s="222" t="s">
        <v>459</v>
      </c>
      <c r="C89" s="223">
        <v>457</v>
      </c>
      <c r="D89" s="224">
        <v>55</v>
      </c>
      <c r="E89" s="282">
        <v>8</v>
      </c>
      <c r="F89" s="223" t="s">
        <v>1042</v>
      </c>
      <c r="G89" s="223">
        <v>30</v>
      </c>
      <c r="H89" s="223">
        <v>1</v>
      </c>
      <c r="I89" s="223">
        <v>80</v>
      </c>
      <c r="J89" s="236">
        <f>SUM(G89*400+H89*100+I89)</f>
        <v>12180</v>
      </c>
      <c r="K89" s="282"/>
      <c r="L89" s="236">
        <v>12180</v>
      </c>
      <c r="M89" s="233"/>
      <c r="N89" s="240"/>
      <c r="O89" s="282"/>
      <c r="P89" s="282"/>
      <c r="Q89" s="233"/>
      <c r="R89" s="228"/>
      <c r="S89" s="228"/>
      <c r="T89" s="223"/>
      <c r="U89" s="282"/>
      <c r="V89" s="282"/>
      <c r="W89" s="233"/>
      <c r="X89" s="319" t="e">
        <f>SUM(#REF!+#REF!)</f>
        <v>#REF!</v>
      </c>
      <c r="Y89" s="221">
        <v>39</v>
      </c>
      <c r="Z89" s="228" t="s">
        <v>70</v>
      </c>
      <c r="AA89" s="228" t="s">
        <v>1117</v>
      </c>
      <c r="AB89" s="228" t="s">
        <v>1118</v>
      </c>
    </row>
    <row r="90" spans="1:28" s="51" customFormat="1" ht="25.2" customHeight="1">
      <c r="A90" s="221">
        <v>40</v>
      </c>
      <c r="B90" s="222" t="s">
        <v>433</v>
      </c>
      <c r="C90" s="223">
        <v>4564</v>
      </c>
      <c r="D90" s="224">
        <v>2</v>
      </c>
      <c r="E90" s="282">
        <v>64</v>
      </c>
      <c r="F90" s="223" t="s">
        <v>1042</v>
      </c>
      <c r="G90" s="223">
        <v>14</v>
      </c>
      <c r="H90" s="223">
        <v>0</v>
      </c>
      <c r="I90" s="223">
        <v>0</v>
      </c>
      <c r="J90" s="306">
        <v>5600</v>
      </c>
      <c r="K90" s="282"/>
      <c r="L90" s="306">
        <v>5600</v>
      </c>
      <c r="M90" s="233"/>
      <c r="N90" s="240"/>
      <c r="O90" s="282"/>
      <c r="P90" s="282"/>
      <c r="Q90" s="233"/>
      <c r="R90" s="228"/>
      <c r="S90" s="228"/>
      <c r="T90" s="223"/>
      <c r="U90" s="282"/>
      <c r="V90" s="282"/>
      <c r="W90" s="233"/>
      <c r="X90" s="319" t="e">
        <f>SUM(#REF!+#REF!)</f>
        <v>#REF!</v>
      </c>
      <c r="Y90" s="221">
        <v>40</v>
      </c>
      <c r="Z90" s="228" t="s">
        <v>63</v>
      </c>
      <c r="AA90" s="228" t="s">
        <v>1119</v>
      </c>
      <c r="AB90" s="228" t="s">
        <v>1120</v>
      </c>
    </row>
    <row r="91" spans="1:28" s="51" customFormat="1" ht="22.8" customHeight="1">
      <c r="A91" s="221"/>
      <c r="B91" s="222"/>
      <c r="C91" s="223"/>
      <c r="D91" s="224"/>
      <c r="E91" s="282"/>
      <c r="F91" s="223"/>
      <c r="G91" s="223"/>
      <c r="H91" s="223"/>
      <c r="I91" s="223"/>
      <c r="J91" s="306"/>
      <c r="K91" s="282"/>
      <c r="L91" s="306"/>
      <c r="M91" s="233"/>
      <c r="N91" s="240"/>
      <c r="O91" s="282"/>
      <c r="P91" s="282"/>
      <c r="Q91" s="233"/>
      <c r="R91" s="228"/>
      <c r="S91" s="228"/>
      <c r="T91" s="223"/>
      <c r="U91" s="282"/>
      <c r="V91" s="282"/>
      <c r="W91" s="233"/>
      <c r="X91" s="319" t="e">
        <f>SUM(#REF!+#REF!)</f>
        <v>#REF!</v>
      </c>
      <c r="Y91" s="221"/>
      <c r="Z91" s="228"/>
      <c r="AA91" s="228" t="s">
        <v>1121</v>
      </c>
      <c r="AB91" s="228" t="s">
        <v>1122</v>
      </c>
    </row>
    <row r="92" spans="1:28" s="51" customFormat="1" ht="22.8" customHeight="1">
      <c r="A92" s="221">
        <v>41</v>
      </c>
      <c r="B92" s="222" t="s">
        <v>433</v>
      </c>
      <c r="C92" s="223">
        <v>4074</v>
      </c>
      <c r="D92" s="224">
        <v>12</v>
      </c>
      <c r="E92" s="282">
        <v>74</v>
      </c>
      <c r="F92" s="223" t="s">
        <v>1042</v>
      </c>
      <c r="G92" s="223">
        <v>14</v>
      </c>
      <c r="H92" s="223">
        <v>1</v>
      </c>
      <c r="I92" s="223">
        <v>47</v>
      </c>
      <c r="J92" s="236">
        <f t="shared" ref="J92:J98" si="0">SUM(G92*400+H92*100+I92)</f>
        <v>5747</v>
      </c>
      <c r="K92" s="282"/>
      <c r="L92" s="236">
        <v>5747</v>
      </c>
      <c r="M92" s="233"/>
      <c r="N92" s="240"/>
      <c r="O92" s="282"/>
      <c r="P92" s="282"/>
      <c r="Q92" s="233"/>
      <c r="R92" s="228"/>
      <c r="S92" s="228"/>
      <c r="T92" s="223"/>
      <c r="U92" s="282"/>
      <c r="V92" s="282"/>
      <c r="W92" s="233"/>
      <c r="X92" s="319" t="e">
        <f>SUM(#REF!+#REF!)</f>
        <v>#REF!</v>
      </c>
      <c r="Y92" s="221">
        <v>41</v>
      </c>
      <c r="Z92" s="228" t="s">
        <v>70</v>
      </c>
      <c r="AA92" s="228" t="s">
        <v>1123</v>
      </c>
      <c r="AB92" s="228" t="s">
        <v>1124</v>
      </c>
    </row>
    <row r="93" spans="1:28" s="51" customFormat="1" ht="22.8" customHeight="1">
      <c r="A93" s="221"/>
      <c r="B93" s="222" t="s">
        <v>433</v>
      </c>
      <c r="C93" s="223">
        <v>2800</v>
      </c>
      <c r="D93" s="224">
        <v>28</v>
      </c>
      <c r="E93" s="282">
        <v>100</v>
      </c>
      <c r="F93" s="223"/>
      <c r="G93" s="223">
        <v>19</v>
      </c>
      <c r="H93" s="223">
        <v>1</v>
      </c>
      <c r="I93" s="279">
        <v>40</v>
      </c>
      <c r="J93" s="236">
        <f t="shared" si="0"/>
        <v>7740</v>
      </c>
      <c r="K93" s="282"/>
      <c r="L93" s="236">
        <v>7740</v>
      </c>
      <c r="M93" s="233"/>
      <c r="N93" s="240"/>
      <c r="O93" s="282"/>
      <c r="P93" s="282"/>
      <c r="Q93" s="233"/>
      <c r="R93" s="228"/>
      <c r="S93" s="228"/>
      <c r="T93" s="223"/>
      <c r="U93" s="282"/>
      <c r="V93" s="282"/>
      <c r="W93" s="233"/>
      <c r="X93" s="319" t="e">
        <f>SUM(#REF!+#REF!)</f>
        <v>#REF!</v>
      </c>
      <c r="Y93" s="221"/>
      <c r="Z93" s="228"/>
      <c r="AA93" s="228"/>
      <c r="AB93" s="228"/>
    </row>
    <row r="94" spans="1:28" s="51" customFormat="1" ht="22.8" customHeight="1">
      <c r="A94" s="221">
        <v>42</v>
      </c>
      <c r="B94" s="222" t="s">
        <v>433</v>
      </c>
      <c r="C94" s="223">
        <v>4038</v>
      </c>
      <c r="D94" s="224">
        <v>37</v>
      </c>
      <c r="E94" s="282">
        <v>38</v>
      </c>
      <c r="F94" s="223" t="s">
        <v>1042</v>
      </c>
      <c r="G94" s="223">
        <v>19</v>
      </c>
      <c r="H94" s="223">
        <v>2</v>
      </c>
      <c r="I94" s="223">
        <v>48</v>
      </c>
      <c r="J94" s="236">
        <f t="shared" si="0"/>
        <v>7848</v>
      </c>
      <c r="K94" s="282"/>
      <c r="L94" s="236">
        <v>7847</v>
      </c>
      <c r="M94" s="233"/>
      <c r="N94" s="240"/>
      <c r="O94" s="282"/>
      <c r="P94" s="282"/>
      <c r="Q94" s="233"/>
      <c r="R94" s="228"/>
      <c r="S94" s="228"/>
      <c r="T94" s="223"/>
      <c r="U94" s="282"/>
      <c r="V94" s="282"/>
      <c r="W94" s="233"/>
      <c r="X94" s="319" t="e">
        <f>SUM(#REF!+#REF!)</f>
        <v>#REF!</v>
      </c>
      <c r="Y94" s="221">
        <v>42</v>
      </c>
      <c r="Z94" s="228" t="s">
        <v>70</v>
      </c>
      <c r="AA94" s="228" t="s">
        <v>1125</v>
      </c>
      <c r="AB94" s="228" t="s">
        <v>1126</v>
      </c>
    </row>
    <row r="95" spans="1:28" s="51" customFormat="1" ht="24.6" customHeight="1">
      <c r="A95" s="221">
        <v>43</v>
      </c>
      <c r="B95" s="222" t="s">
        <v>459</v>
      </c>
      <c r="C95" s="223">
        <v>231</v>
      </c>
      <c r="D95" s="224">
        <v>2</v>
      </c>
      <c r="E95" s="282">
        <v>31</v>
      </c>
      <c r="F95" s="223" t="s">
        <v>1042</v>
      </c>
      <c r="G95" s="223">
        <v>27</v>
      </c>
      <c r="H95" s="223">
        <v>2</v>
      </c>
      <c r="I95" s="223">
        <v>20</v>
      </c>
      <c r="J95" s="236">
        <f t="shared" si="0"/>
        <v>11020</v>
      </c>
      <c r="K95" s="282"/>
      <c r="L95" s="236">
        <v>11020</v>
      </c>
      <c r="M95" s="233"/>
      <c r="N95" s="240"/>
      <c r="O95" s="282"/>
      <c r="P95" s="282"/>
      <c r="Q95" s="233"/>
      <c r="R95" s="228"/>
      <c r="S95" s="228"/>
      <c r="T95" s="223"/>
      <c r="U95" s="282"/>
      <c r="V95" s="282"/>
      <c r="W95" s="233"/>
      <c r="X95" s="319" t="e">
        <f>SUM(#REF!+#REF!)</f>
        <v>#REF!</v>
      </c>
      <c r="Y95" s="221">
        <v>43</v>
      </c>
      <c r="Z95" s="228" t="s">
        <v>63</v>
      </c>
      <c r="AA95" s="228" t="s">
        <v>1127</v>
      </c>
      <c r="AB95" s="228" t="s">
        <v>1128</v>
      </c>
    </row>
    <row r="96" spans="1:28" s="51" customFormat="1" ht="24.6" customHeight="1">
      <c r="A96" s="221">
        <v>44</v>
      </c>
      <c r="B96" s="222" t="s">
        <v>433</v>
      </c>
      <c r="C96" s="223">
        <v>3217</v>
      </c>
      <c r="D96" s="224">
        <v>25</v>
      </c>
      <c r="E96" s="282">
        <v>77</v>
      </c>
      <c r="F96" s="223" t="s">
        <v>1042</v>
      </c>
      <c r="G96" s="223">
        <v>30</v>
      </c>
      <c r="H96" s="223">
        <v>2</v>
      </c>
      <c r="I96" s="223">
        <v>33</v>
      </c>
      <c r="J96" s="236">
        <f t="shared" si="0"/>
        <v>12233</v>
      </c>
      <c r="K96" s="282"/>
      <c r="L96" s="236">
        <v>12233</v>
      </c>
      <c r="M96" s="233"/>
      <c r="N96" s="240"/>
      <c r="O96" s="282"/>
      <c r="P96" s="282"/>
      <c r="Q96" s="233"/>
      <c r="R96" s="228"/>
      <c r="S96" s="228"/>
      <c r="T96" s="223"/>
      <c r="U96" s="282"/>
      <c r="V96" s="282"/>
      <c r="W96" s="233"/>
      <c r="X96" s="319" t="e">
        <f>SUM(#REF!+#REF!)</f>
        <v>#REF!</v>
      </c>
      <c r="Y96" s="221">
        <v>44</v>
      </c>
      <c r="Z96" s="228" t="s">
        <v>63</v>
      </c>
      <c r="AA96" s="228" t="s">
        <v>1129</v>
      </c>
      <c r="AB96" s="228" t="s">
        <v>1130</v>
      </c>
    </row>
    <row r="97" spans="1:28" s="51" customFormat="1" ht="24.6" customHeight="1">
      <c r="A97" s="221">
        <v>45</v>
      </c>
      <c r="B97" s="222" t="s">
        <v>433</v>
      </c>
      <c r="C97" s="223">
        <v>7536</v>
      </c>
      <c r="D97" s="224">
        <v>116</v>
      </c>
      <c r="E97" s="282">
        <v>36</v>
      </c>
      <c r="F97" s="223" t="s">
        <v>1042</v>
      </c>
      <c r="G97" s="223">
        <v>5</v>
      </c>
      <c r="H97" s="223">
        <v>2</v>
      </c>
      <c r="I97" s="223">
        <v>91</v>
      </c>
      <c r="J97" s="236">
        <f t="shared" si="0"/>
        <v>2291</v>
      </c>
      <c r="K97" s="282"/>
      <c r="L97" s="236">
        <v>2291</v>
      </c>
      <c r="M97" s="233"/>
      <c r="N97" s="240"/>
      <c r="O97" s="282"/>
      <c r="P97" s="282"/>
      <c r="Q97" s="233"/>
      <c r="R97" s="228"/>
      <c r="S97" s="228"/>
      <c r="T97" s="223"/>
      <c r="U97" s="282"/>
      <c r="V97" s="282"/>
      <c r="W97" s="233"/>
      <c r="X97" s="319" t="e">
        <f>SUM(#REF!+#REF!)</f>
        <v>#REF!</v>
      </c>
      <c r="Y97" s="221">
        <v>45</v>
      </c>
      <c r="Z97" s="228" t="s">
        <v>70</v>
      </c>
      <c r="AA97" s="228" t="s">
        <v>1131</v>
      </c>
      <c r="AB97" s="228" t="s">
        <v>1132</v>
      </c>
    </row>
    <row r="98" spans="1:28" s="51" customFormat="1" ht="24.6" customHeight="1">
      <c r="A98" s="221"/>
      <c r="B98" s="222" t="s">
        <v>433</v>
      </c>
      <c r="C98" s="223">
        <v>7980</v>
      </c>
      <c r="D98" s="224">
        <v>219</v>
      </c>
      <c r="E98" s="282">
        <v>80</v>
      </c>
      <c r="F98" s="223"/>
      <c r="G98" s="223">
        <v>8</v>
      </c>
      <c r="H98" s="223">
        <v>3</v>
      </c>
      <c r="I98" s="223">
        <v>50</v>
      </c>
      <c r="J98" s="236">
        <f t="shared" si="0"/>
        <v>3550</v>
      </c>
      <c r="K98" s="282"/>
      <c r="L98" s="236">
        <v>3550</v>
      </c>
      <c r="M98" s="233"/>
      <c r="N98" s="240"/>
      <c r="O98" s="282"/>
      <c r="P98" s="282"/>
      <c r="Q98" s="233"/>
      <c r="R98" s="228"/>
      <c r="S98" s="228"/>
      <c r="T98" s="223"/>
      <c r="U98" s="282"/>
      <c r="V98" s="282"/>
      <c r="W98" s="233"/>
      <c r="X98" s="319" t="e">
        <f>SUM(#REF!+#REF!)</f>
        <v>#REF!</v>
      </c>
      <c r="Y98" s="221"/>
      <c r="Z98" s="228"/>
      <c r="AA98" s="228"/>
      <c r="AB98" s="228"/>
    </row>
    <row r="99" spans="1:28" s="51" customFormat="1" ht="24.6" customHeight="1">
      <c r="A99" s="221"/>
      <c r="B99" s="222" t="s">
        <v>433</v>
      </c>
      <c r="C99" s="223">
        <v>7981</v>
      </c>
      <c r="D99" s="224">
        <v>218</v>
      </c>
      <c r="E99" s="282">
        <v>81</v>
      </c>
      <c r="F99" s="223"/>
      <c r="G99" s="223">
        <v>3</v>
      </c>
      <c r="H99" s="223">
        <v>0</v>
      </c>
      <c r="I99" s="223">
        <v>47</v>
      </c>
      <c r="J99" s="236">
        <v>1247</v>
      </c>
      <c r="K99" s="282"/>
      <c r="L99" s="236">
        <v>1247</v>
      </c>
      <c r="M99" s="233"/>
      <c r="N99" s="240"/>
      <c r="O99" s="282"/>
      <c r="P99" s="282"/>
      <c r="Q99" s="233"/>
      <c r="R99" s="228"/>
      <c r="S99" s="228"/>
      <c r="T99" s="223"/>
      <c r="U99" s="282"/>
      <c r="V99" s="282"/>
      <c r="W99" s="233"/>
      <c r="X99" s="319" t="e">
        <f>SUM(#REF!+#REF!)</f>
        <v>#REF!</v>
      </c>
      <c r="Y99" s="221"/>
      <c r="Z99" s="228"/>
      <c r="AA99" s="228"/>
      <c r="AB99" s="228"/>
    </row>
    <row r="100" spans="1:28" s="51" customFormat="1" ht="24.6" customHeight="1">
      <c r="A100" s="221">
        <v>46</v>
      </c>
      <c r="B100" s="222" t="s">
        <v>433</v>
      </c>
      <c r="C100" s="223">
        <v>2336</v>
      </c>
      <c r="D100" s="224">
        <v>39</v>
      </c>
      <c r="E100" s="282">
        <v>36</v>
      </c>
      <c r="F100" s="223" t="s">
        <v>1042</v>
      </c>
      <c r="G100" s="223">
        <v>5</v>
      </c>
      <c r="H100" s="223">
        <v>1</v>
      </c>
      <c r="I100" s="223">
        <v>16</v>
      </c>
      <c r="J100" s="236">
        <f>SUM(G100*400+H100*100+I100)</f>
        <v>2116</v>
      </c>
      <c r="K100" s="282"/>
      <c r="L100" s="236">
        <v>2116</v>
      </c>
      <c r="M100" s="233"/>
      <c r="N100" s="240"/>
      <c r="O100" s="282"/>
      <c r="P100" s="282"/>
      <c r="Q100" s="233"/>
      <c r="R100" s="228"/>
      <c r="S100" s="228"/>
      <c r="T100" s="223"/>
      <c r="U100" s="282"/>
      <c r="V100" s="282"/>
      <c r="W100" s="233"/>
      <c r="X100" s="319" t="e">
        <f>SUM(#REF!+#REF!)</f>
        <v>#REF!</v>
      </c>
      <c r="Y100" s="221">
        <v>46</v>
      </c>
      <c r="Z100" s="228" t="s">
        <v>70</v>
      </c>
      <c r="AA100" s="228" t="s">
        <v>1133</v>
      </c>
      <c r="AB100" s="228" t="s">
        <v>1134</v>
      </c>
    </row>
    <row r="101" spans="1:28" s="51" customFormat="1" ht="24.6" customHeight="1">
      <c r="A101" s="221"/>
      <c r="B101" s="222" t="s">
        <v>433</v>
      </c>
      <c r="C101" s="223">
        <v>5836</v>
      </c>
      <c r="D101" s="224">
        <v>133</v>
      </c>
      <c r="E101" s="282">
        <v>36</v>
      </c>
      <c r="F101" s="223"/>
      <c r="G101" s="223">
        <v>10</v>
      </c>
      <c r="H101" s="223">
        <v>0</v>
      </c>
      <c r="I101" s="223">
        <v>0</v>
      </c>
      <c r="J101" s="306">
        <v>4000</v>
      </c>
      <c r="K101" s="282"/>
      <c r="L101" s="306">
        <v>4000</v>
      </c>
      <c r="M101" s="233"/>
      <c r="N101" s="240"/>
      <c r="O101" s="282"/>
      <c r="P101" s="282"/>
      <c r="Q101" s="233"/>
      <c r="R101" s="228"/>
      <c r="S101" s="228"/>
      <c r="T101" s="223"/>
      <c r="U101" s="282"/>
      <c r="V101" s="282"/>
      <c r="W101" s="233"/>
      <c r="X101" s="319" t="e">
        <f>SUM(#REF!+#REF!)</f>
        <v>#REF!</v>
      </c>
      <c r="Y101" s="221"/>
      <c r="Z101" s="228"/>
      <c r="AA101" s="228"/>
      <c r="AB101" s="228"/>
    </row>
    <row r="102" spans="1:28" s="51" customFormat="1" ht="24.6" customHeight="1">
      <c r="A102" s="221"/>
      <c r="B102" s="222" t="s">
        <v>433</v>
      </c>
      <c r="C102" s="223">
        <v>5874</v>
      </c>
      <c r="D102" s="224">
        <v>135</v>
      </c>
      <c r="E102" s="282">
        <v>74</v>
      </c>
      <c r="F102" s="223"/>
      <c r="G102" s="223">
        <v>10</v>
      </c>
      <c r="H102" s="223">
        <v>0</v>
      </c>
      <c r="I102" s="223">
        <v>0</v>
      </c>
      <c r="J102" s="306">
        <v>4000</v>
      </c>
      <c r="K102" s="282"/>
      <c r="L102" s="306">
        <v>4000</v>
      </c>
      <c r="M102" s="233"/>
      <c r="N102" s="240"/>
      <c r="O102" s="282"/>
      <c r="P102" s="282"/>
      <c r="Q102" s="233"/>
      <c r="R102" s="228"/>
      <c r="S102" s="228"/>
      <c r="T102" s="223"/>
      <c r="U102" s="282"/>
      <c r="V102" s="282"/>
      <c r="W102" s="233"/>
      <c r="X102" s="319" t="e">
        <f>SUM(#REF!+#REF!)</f>
        <v>#REF!</v>
      </c>
      <c r="Y102" s="221"/>
      <c r="Z102" s="228"/>
      <c r="AA102" s="228"/>
      <c r="AB102" s="228"/>
    </row>
    <row r="103" spans="1:28" s="51" customFormat="1" ht="24.6" customHeight="1">
      <c r="A103" s="221"/>
      <c r="B103" s="222" t="s">
        <v>433</v>
      </c>
      <c r="C103" s="223">
        <v>2454</v>
      </c>
      <c r="D103" s="224">
        <v>1</v>
      </c>
      <c r="E103" s="282">
        <v>54</v>
      </c>
      <c r="F103" s="223"/>
      <c r="G103" s="223">
        <v>9</v>
      </c>
      <c r="H103" s="223">
        <v>3</v>
      </c>
      <c r="I103" s="223">
        <v>7</v>
      </c>
      <c r="J103" s="236">
        <f>SUM(G103*400+H103*100+I103)</f>
        <v>3907</v>
      </c>
      <c r="K103" s="282"/>
      <c r="L103" s="236">
        <v>3907</v>
      </c>
      <c r="M103" s="233"/>
      <c r="N103" s="240"/>
      <c r="O103" s="282"/>
      <c r="P103" s="282"/>
      <c r="Q103" s="233"/>
      <c r="R103" s="228"/>
      <c r="S103" s="228"/>
      <c r="T103" s="223"/>
      <c r="U103" s="282"/>
      <c r="V103" s="282"/>
      <c r="W103" s="233"/>
      <c r="X103" s="319" t="e">
        <f>SUM(#REF!+#REF!)</f>
        <v>#REF!</v>
      </c>
      <c r="Y103" s="221"/>
      <c r="Z103" s="228"/>
      <c r="AA103" s="228"/>
      <c r="AB103" s="228"/>
    </row>
    <row r="104" spans="1:28" s="51" customFormat="1" ht="24.6" customHeight="1">
      <c r="A104" s="221"/>
      <c r="B104" s="222" t="s">
        <v>433</v>
      </c>
      <c r="C104" s="223">
        <v>6043</v>
      </c>
      <c r="D104" s="224">
        <v>113</v>
      </c>
      <c r="E104" s="282">
        <v>43</v>
      </c>
      <c r="F104" s="223"/>
      <c r="G104" s="223">
        <v>1</v>
      </c>
      <c r="H104" s="223">
        <v>1</v>
      </c>
      <c r="I104" s="223">
        <v>77</v>
      </c>
      <c r="J104" s="236">
        <f>SUM(G104*400+H104*100+I104)</f>
        <v>577</v>
      </c>
      <c r="K104" s="282"/>
      <c r="L104" s="236">
        <v>557</v>
      </c>
      <c r="M104" s="233"/>
      <c r="N104" s="240"/>
      <c r="O104" s="282"/>
      <c r="P104" s="282"/>
      <c r="Q104" s="233"/>
      <c r="R104" s="228"/>
      <c r="S104" s="228"/>
      <c r="T104" s="223"/>
      <c r="U104" s="282"/>
      <c r="V104" s="282"/>
      <c r="W104" s="233"/>
      <c r="X104" s="319" t="e">
        <f>SUM(#REF!+#REF!)</f>
        <v>#REF!</v>
      </c>
      <c r="Y104" s="221"/>
      <c r="Z104" s="228"/>
      <c r="AA104" s="228"/>
      <c r="AB104" s="228"/>
    </row>
    <row r="105" spans="1:28" s="51" customFormat="1" ht="24.6" customHeight="1">
      <c r="A105" s="221"/>
      <c r="B105" s="222" t="s">
        <v>433</v>
      </c>
      <c r="C105" s="223">
        <v>5835</v>
      </c>
      <c r="D105" s="224">
        <v>134</v>
      </c>
      <c r="E105" s="282">
        <v>35</v>
      </c>
      <c r="F105" s="223"/>
      <c r="G105" s="223">
        <v>10</v>
      </c>
      <c r="H105" s="223">
        <v>0</v>
      </c>
      <c r="I105" s="223">
        <v>0</v>
      </c>
      <c r="J105" s="306">
        <v>4000</v>
      </c>
      <c r="K105" s="282"/>
      <c r="L105" s="306">
        <v>4000</v>
      </c>
      <c r="M105" s="233"/>
      <c r="N105" s="240"/>
      <c r="O105" s="282"/>
      <c r="P105" s="282"/>
      <c r="Q105" s="233"/>
      <c r="R105" s="228"/>
      <c r="S105" s="228"/>
      <c r="T105" s="223"/>
      <c r="U105" s="282"/>
      <c r="V105" s="282"/>
      <c r="W105" s="233"/>
      <c r="X105" s="319" t="e">
        <f>SUM(#REF!+#REF!)</f>
        <v>#REF!</v>
      </c>
      <c r="Y105" s="221"/>
      <c r="Z105" s="228"/>
      <c r="AA105" s="228"/>
      <c r="AB105" s="228"/>
    </row>
    <row r="106" spans="1:28" s="51" customFormat="1" ht="24.6" customHeight="1">
      <c r="A106" s="221"/>
      <c r="B106" s="222" t="s">
        <v>433</v>
      </c>
      <c r="C106" s="223">
        <v>5837</v>
      </c>
      <c r="D106" s="224">
        <v>132</v>
      </c>
      <c r="E106" s="282">
        <v>37</v>
      </c>
      <c r="F106" s="223"/>
      <c r="G106" s="223">
        <v>10</v>
      </c>
      <c r="H106" s="223">
        <v>0</v>
      </c>
      <c r="I106" s="223">
        <v>0</v>
      </c>
      <c r="J106" s="306">
        <v>4000</v>
      </c>
      <c r="K106" s="282"/>
      <c r="L106" s="306">
        <v>4000</v>
      </c>
      <c r="M106" s="233"/>
      <c r="N106" s="240"/>
      <c r="O106" s="282"/>
      <c r="P106" s="282"/>
      <c r="Q106" s="233"/>
      <c r="R106" s="228"/>
      <c r="S106" s="228"/>
      <c r="T106" s="223"/>
      <c r="U106" s="282"/>
      <c r="V106" s="282"/>
      <c r="W106" s="233"/>
      <c r="X106" s="319" t="e">
        <f>SUM(#REF!+#REF!)</f>
        <v>#REF!</v>
      </c>
      <c r="Y106" s="221"/>
      <c r="Z106" s="228"/>
      <c r="AA106" s="228"/>
      <c r="AB106" s="228"/>
    </row>
    <row r="107" spans="1:28" s="51" customFormat="1" ht="24.6" customHeight="1">
      <c r="A107" s="221"/>
      <c r="B107" s="222" t="s">
        <v>433</v>
      </c>
      <c r="C107" s="223" t="s">
        <v>84</v>
      </c>
      <c r="D107" s="224">
        <v>193</v>
      </c>
      <c r="E107" s="282">
        <v>54</v>
      </c>
      <c r="F107" s="223"/>
      <c r="G107" s="223">
        <v>9</v>
      </c>
      <c r="H107" s="223">
        <v>3</v>
      </c>
      <c r="I107" s="279" t="s">
        <v>78</v>
      </c>
      <c r="J107" s="236">
        <f>SUM(G107*400+H107*100+I107)</f>
        <v>3906</v>
      </c>
      <c r="K107" s="282"/>
      <c r="L107" s="236">
        <v>3906</v>
      </c>
      <c r="M107" s="233"/>
      <c r="N107" s="240"/>
      <c r="O107" s="282"/>
      <c r="P107" s="282"/>
      <c r="Q107" s="233"/>
      <c r="R107" s="228"/>
      <c r="S107" s="228"/>
      <c r="T107" s="223"/>
      <c r="U107" s="282"/>
      <c r="V107" s="282"/>
      <c r="W107" s="233"/>
      <c r="X107" s="319" t="e">
        <f>SUM(#REF!+#REF!)</f>
        <v>#REF!</v>
      </c>
      <c r="Y107" s="221"/>
      <c r="Z107" s="228"/>
      <c r="AA107" s="228"/>
      <c r="AB107" s="228"/>
    </row>
    <row r="108" spans="1:28" s="51" customFormat="1" ht="24.6" customHeight="1">
      <c r="A108" s="221"/>
      <c r="B108" s="222" t="s">
        <v>433</v>
      </c>
      <c r="C108" s="223" t="s">
        <v>84</v>
      </c>
      <c r="D108" s="224">
        <v>188</v>
      </c>
      <c r="E108" s="282" t="s">
        <v>1135</v>
      </c>
      <c r="F108" s="223"/>
      <c r="G108" s="223">
        <v>9</v>
      </c>
      <c r="H108" s="223">
        <v>3</v>
      </c>
      <c r="I108" s="279" t="s">
        <v>78</v>
      </c>
      <c r="J108" s="236">
        <f>SUM(G108*400+H108*100+I108)</f>
        <v>3906</v>
      </c>
      <c r="K108" s="282"/>
      <c r="L108" s="236">
        <v>3906</v>
      </c>
      <c r="M108" s="233"/>
      <c r="N108" s="240"/>
      <c r="O108" s="282"/>
      <c r="P108" s="282"/>
      <c r="Q108" s="233"/>
      <c r="R108" s="228"/>
      <c r="S108" s="228"/>
      <c r="T108" s="223"/>
      <c r="U108" s="282"/>
      <c r="V108" s="282"/>
      <c r="W108" s="233"/>
      <c r="X108" s="319" t="e">
        <f>SUM(#REF!+#REF!)</f>
        <v>#REF!</v>
      </c>
      <c r="Y108" s="221"/>
      <c r="Z108" s="228"/>
      <c r="AA108" s="228"/>
      <c r="AB108" s="228"/>
    </row>
    <row r="109" spans="1:28" s="51" customFormat="1" ht="21.6" customHeight="1">
      <c r="A109" s="221">
        <v>47</v>
      </c>
      <c r="B109" s="222" t="s">
        <v>433</v>
      </c>
      <c r="C109" s="223">
        <v>5968</v>
      </c>
      <c r="D109" s="224">
        <v>139</v>
      </c>
      <c r="E109" s="282">
        <v>68</v>
      </c>
      <c r="F109" s="223" t="s">
        <v>1042</v>
      </c>
      <c r="G109" s="223">
        <v>12</v>
      </c>
      <c r="H109" s="223">
        <v>2</v>
      </c>
      <c r="I109" s="223">
        <v>92</v>
      </c>
      <c r="J109" s="236">
        <f>SUM(G109*400+H109*100+I109)</f>
        <v>5092</v>
      </c>
      <c r="K109" s="282"/>
      <c r="L109" s="236">
        <v>5092</v>
      </c>
      <c r="M109" s="233"/>
      <c r="N109" s="240"/>
      <c r="O109" s="282"/>
      <c r="P109" s="282"/>
      <c r="Q109" s="233"/>
      <c r="R109" s="228"/>
      <c r="S109" s="228"/>
      <c r="T109" s="223"/>
      <c r="U109" s="282"/>
      <c r="V109" s="282"/>
      <c r="W109" s="233"/>
      <c r="X109" s="319" t="e">
        <f>SUM(#REF!+#REF!)</f>
        <v>#REF!</v>
      </c>
      <c r="Y109" s="221">
        <v>47</v>
      </c>
      <c r="Z109" s="228" t="s">
        <v>63</v>
      </c>
      <c r="AA109" s="228" t="s">
        <v>1136</v>
      </c>
      <c r="AB109" s="228" t="s">
        <v>1137</v>
      </c>
    </row>
    <row r="110" spans="1:28" s="51" customFormat="1" ht="21.6" customHeight="1">
      <c r="A110" s="221"/>
      <c r="B110" s="222" t="s">
        <v>433</v>
      </c>
      <c r="C110" s="223">
        <v>3238</v>
      </c>
      <c r="D110" s="224">
        <v>82</v>
      </c>
      <c r="E110" s="282">
        <v>38</v>
      </c>
      <c r="F110" s="223"/>
      <c r="G110" s="223">
        <v>3</v>
      </c>
      <c r="H110" s="223">
        <v>3</v>
      </c>
      <c r="I110" s="223">
        <v>35</v>
      </c>
      <c r="J110" s="236">
        <f>SUM(G110*400+H110*100+I110)</f>
        <v>1535</v>
      </c>
      <c r="K110" s="282"/>
      <c r="L110" s="236">
        <v>1535</v>
      </c>
      <c r="M110" s="233"/>
      <c r="N110" s="240"/>
      <c r="O110" s="282"/>
      <c r="P110" s="282"/>
      <c r="Q110" s="233"/>
      <c r="R110" s="228"/>
      <c r="S110" s="228"/>
      <c r="T110" s="223"/>
      <c r="U110" s="282"/>
      <c r="V110" s="282"/>
      <c r="W110" s="233"/>
      <c r="X110" s="319" t="e">
        <f>SUM(#REF!+#REF!)</f>
        <v>#REF!</v>
      </c>
      <c r="Y110" s="221"/>
      <c r="Z110" s="228"/>
      <c r="AA110" s="228"/>
      <c r="AB110" s="228"/>
    </row>
    <row r="111" spans="1:28" s="51" customFormat="1" ht="21.6" customHeight="1">
      <c r="A111" s="221"/>
      <c r="B111" s="234" t="s">
        <v>112</v>
      </c>
      <c r="C111" s="223" t="s">
        <v>84</v>
      </c>
      <c r="D111" s="224">
        <v>130</v>
      </c>
      <c r="E111" s="282" t="s">
        <v>1135</v>
      </c>
      <c r="F111" s="223"/>
      <c r="G111" s="223">
        <v>5</v>
      </c>
      <c r="H111" s="223">
        <v>0</v>
      </c>
      <c r="I111" s="223">
        <v>0</v>
      </c>
      <c r="J111" s="306">
        <v>2000</v>
      </c>
      <c r="K111" s="282"/>
      <c r="L111" s="306">
        <v>2000</v>
      </c>
      <c r="M111" s="233"/>
      <c r="N111" s="240"/>
      <c r="O111" s="282"/>
      <c r="P111" s="282"/>
      <c r="Q111" s="233"/>
      <c r="R111" s="228"/>
      <c r="S111" s="228"/>
      <c r="T111" s="223"/>
      <c r="U111" s="282"/>
      <c r="V111" s="282"/>
      <c r="W111" s="233"/>
      <c r="X111" s="319" t="e">
        <f>SUM(#REF!+#REF!)</f>
        <v>#REF!</v>
      </c>
      <c r="Y111" s="221"/>
      <c r="Z111" s="228"/>
      <c r="AA111" s="228"/>
      <c r="AB111" s="228"/>
    </row>
    <row r="112" spans="1:28" s="51" customFormat="1" ht="21.6" customHeight="1">
      <c r="A112" s="221"/>
      <c r="B112" s="222" t="s">
        <v>433</v>
      </c>
      <c r="C112" s="223">
        <v>5967</v>
      </c>
      <c r="D112" s="224">
        <v>138</v>
      </c>
      <c r="E112" s="282">
        <v>67</v>
      </c>
      <c r="F112" s="223"/>
      <c r="G112" s="223">
        <v>18</v>
      </c>
      <c r="H112" s="223">
        <v>1</v>
      </c>
      <c r="I112" s="279" t="s">
        <v>794</v>
      </c>
      <c r="J112" s="236">
        <f>SUM(G112*400+H112*100+I112)</f>
        <v>7305</v>
      </c>
      <c r="K112" s="282"/>
      <c r="L112" s="236">
        <v>7305</v>
      </c>
      <c r="M112" s="233"/>
      <c r="N112" s="240"/>
      <c r="O112" s="282"/>
      <c r="P112" s="282"/>
      <c r="Q112" s="233"/>
      <c r="R112" s="228"/>
      <c r="S112" s="228"/>
      <c r="T112" s="223"/>
      <c r="U112" s="282"/>
      <c r="V112" s="282"/>
      <c r="W112" s="233"/>
      <c r="X112" s="319" t="e">
        <f>SUM(#REF!+#REF!)</f>
        <v>#REF!</v>
      </c>
      <c r="Y112" s="221"/>
      <c r="Z112" s="228"/>
      <c r="AA112" s="228"/>
      <c r="AB112" s="228"/>
    </row>
    <row r="113" spans="1:28" s="51" customFormat="1" ht="21.6" customHeight="1">
      <c r="A113" s="221">
        <v>48</v>
      </c>
      <c r="B113" s="222" t="s">
        <v>433</v>
      </c>
      <c r="C113" s="223">
        <v>2489</v>
      </c>
      <c r="D113" s="224">
        <v>104</v>
      </c>
      <c r="E113" s="282">
        <v>89</v>
      </c>
      <c r="F113" s="223" t="s">
        <v>1042</v>
      </c>
      <c r="G113" s="223">
        <v>25</v>
      </c>
      <c r="H113" s="223">
        <v>3</v>
      </c>
      <c r="I113" s="279">
        <v>39</v>
      </c>
      <c r="J113" s="236">
        <f>SUM(G113*400+H113*100+I113)</f>
        <v>10339</v>
      </c>
      <c r="K113" s="282"/>
      <c r="L113" s="236">
        <v>10339</v>
      </c>
      <c r="M113" s="233"/>
      <c r="N113" s="240"/>
      <c r="O113" s="282"/>
      <c r="P113" s="282"/>
      <c r="Q113" s="233"/>
      <c r="R113" s="228"/>
      <c r="S113" s="228"/>
      <c r="T113" s="223"/>
      <c r="U113" s="282"/>
      <c r="V113" s="282"/>
      <c r="W113" s="233"/>
      <c r="X113" s="319" t="e">
        <f>SUM(#REF!+#REF!)</f>
        <v>#REF!</v>
      </c>
      <c r="Y113" s="221">
        <v>48</v>
      </c>
      <c r="Z113" s="228" t="s">
        <v>70</v>
      </c>
      <c r="AA113" s="228" t="s">
        <v>1138</v>
      </c>
      <c r="AB113" s="228" t="s">
        <v>1139</v>
      </c>
    </row>
    <row r="114" spans="1:28" s="51" customFormat="1" ht="21.6" customHeight="1">
      <c r="A114" s="225">
        <v>49</v>
      </c>
      <c r="B114" s="222" t="s">
        <v>459</v>
      </c>
      <c r="C114" s="223">
        <v>358</v>
      </c>
      <c r="D114" s="224">
        <v>5</v>
      </c>
      <c r="E114" s="282">
        <v>8</v>
      </c>
      <c r="F114" s="223" t="s">
        <v>1042</v>
      </c>
      <c r="G114" s="223">
        <v>35</v>
      </c>
      <c r="H114" s="223">
        <v>0</v>
      </c>
      <c r="I114" s="223">
        <v>87</v>
      </c>
      <c r="J114" s="306">
        <v>14000</v>
      </c>
      <c r="K114" s="282"/>
      <c r="L114" s="306">
        <v>14000</v>
      </c>
      <c r="M114" s="233"/>
      <c r="N114" s="240"/>
      <c r="O114" s="282"/>
      <c r="P114" s="282"/>
      <c r="Q114" s="232"/>
      <c r="R114" s="230"/>
      <c r="S114" s="228"/>
      <c r="T114" s="223"/>
      <c r="U114" s="282"/>
      <c r="V114" s="282"/>
      <c r="W114" s="233"/>
      <c r="X114" s="319" t="e">
        <f>SUM(#REF!+#REF!)</f>
        <v>#REF!</v>
      </c>
      <c r="Y114" s="225">
        <v>49</v>
      </c>
      <c r="Z114" s="230" t="s">
        <v>70</v>
      </c>
      <c r="AA114" s="230" t="s">
        <v>1140</v>
      </c>
      <c r="AB114" s="228" t="s">
        <v>1141</v>
      </c>
    </row>
    <row r="115" spans="1:28" s="51" customFormat="1" ht="21.6" customHeight="1">
      <c r="A115" s="221">
        <v>50</v>
      </c>
      <c r="B115" s="222" t="s">
        <v>433</v>
      </c>
      <c r="C115" s="223">
        <v>3600</v>
      </c>
      <c r="D115" s="224">
        <v>89</v>
      </c>
      <c r="E115" s="282">
        <v>20</v>
      </c>
      <c r="F115" s="223" t="s">
        <v>1042</v>
      </c>
      <c r="G115" s="223">
        <v>20</v>
      </c>
      <c r="H115" s="223">
        <v>3</v>
      </c>
      <c r="I115" s="223">
        <v>50</v>
      </c>
      <c r="J115" s="236">
        <f>SUM(G115*400+H115*100+I115)</f>
        <v>8350</v>
      </c>
      <c r="K115" s="282"/>
      <c r="L115" s="236">
        <v>8350</v>
      </c>
      <c r="M115" s="233"/>
      <c r="N115" s="240"/>
      <c r="O115" s="282"/>
      <c r="P115" s="282"/>
      <c r="Q115" s="233"/>
      <c r="R115" s="228"/>
      <c r="S115" s="228"/>
      <c r="T115" s="223"/>
      <c r="U115" s="282"/>
      <c r="V115" s="282"/>
      <c r="W115" s="233"/>
      <c r="X115" s="319" t="e">
        <f>SUM(#REF!+#REF!)</f>
        <v>#REF!</v>
      </c>
      <c r="Y115" s="221">
        <v>50</v>
      </c>
      <c r="Z115" s="228" t="s">
        <v>70</v>
      </c>
      <c r="AA115" s="228" t="s">
        <v>1142</v>
      </c>
      <c r="AB115" s="228" t="s">
        <v>1143</v>
      </c>
    </row>
    <row r="116" spans="1:28" s="51" customFormat="1" ht="21.6" customHeight="1">
      <c r="A116" s="221"/>
      <c r="B116" s="222" t="s">
        <v>433</v>
      </c>
      <c r="C116" s="223">
        <v>6280</v>
      </c>
      <c r="D116" s="224">
        <v>143</v>
      </c>
      <c r="E116" s="282">
        <v>10</v>
      </c>
      <c r="F116" s="223"/>
      <c r="G116" s="223">
        <v>10</v>
      </c>
      <c r="H116" s="223">
        <v>3</v>
      </c>
      <c r="I116" s="223">
        <v>0</v>
      </c>
      <c r="J116" s="306">
        <v>4300</v>
      </c>
      <c r="K116" s="282"/>
      <c r="L116" s="306">
        <v>4300</v>
      </c>
      <c r="M116" s="233"/>
      <c r="N116" s="240"/>
      <c r="O116" s="282"/>
      <c r="P116" s="282"/>
      <c r="Q116" s="233"/>
      <c r="R116" s="228"/>
      <c r="S116" s="228"/>
      <c r="T116" s="223"/>
      <c r="U116" s="282"/>
      <c r="V116" s="282"/>
      <c r="W116" s="233"/>
      <c r="X116" s="319" t="e">
        <f>SUM(#REF!+#REF!)</f>
        <v>#REF!</v>
      </c>
      <c r="Y116" s="221"/>
      <c r="Z116" s="228"/>
      <c r="AA116" s="228"/>
      <c r="AB116" s="228"/>
    </row>
    <row r="117" spans="1:28" s="51" customFormat="1" ht="21.6" customHeight="1">
      <c r="A117" s="221">
        <v>51</v>
      </c>
      <c r="B117" s="222" t="s">
        <v>433</v>
      </c>
      <c r="C117" s="223">
        <v>8049</v>
      </c>
      <c r="D117" s="224">
        <v>168</v>
      </c>
      <c r="E117" s="282">
        <v>49</v>
      </c>
      <c r="F117" s="223" t="s">
        <v>1042</v>
      </c>
      <c r="G117" s="223">
        <v>9</v>
      </c>
      <c r="H117" s="223">
        <v>0</v>
      </c>
      <c r="I117" s="223">
        <v>0</v>
      </c>
      <c r="J117" s="306">
        <v>3600</v>
      </c>
      <c r="K117" s="282"/>
      <c r="L117" s="306">
        <v>3600</v>
      </c>
      <c r="M117" s="233"/>
      <c r="N117" s="240"/>
      <c r="O117" s="282"/>
      <c r="P117" s="282"/>
      <c r="Q117" s="233"/>
      <c r="R117" s="228"/>
      <c r="S117" s="228"/>
      <c r="T117" s="223"/>
      <c r="U117" s="282"/>
      <c r="V117" s="282"/>
      <c r="W117" s="233"/>
      <c r="X117" s="319" t="e">
        <f>SUM(#REF!+#REF!)</f>
        <v>#REF!</v>
      </c>
      <c r="Y117" s="221">
        <v>51</v>
      </c>
      <c r="Z117" s="228" t="s">
        <v>63</v>
      </c>
      <c r="AA117" s="228" t="s">
        <v>1144</v>
      </c>
      <c r="AB117" s="228" t="s">
        <v>1145</v>
      </c>
    </row>
    <row r="118" spans="1:28" s="51" customFormat="1" ht="21.6" customHeight="1">
      <c r="A118" s="221"/>
      <c r="B118" s="222" t="s">
        <v>433</v>
      </c>
      <c r="C118" s="223">
        <v>4932</v>
      </c>
      <c r="D118" s="224">
        <v>134</v>
      </c>
      <c r="E118" s="282">
        <v>32</v>
      </c>
      <c r="F118" s="223"/>
      <c r="G118" s="223">
        <v>5</v>
      </c>
      <c r="H118" s="223">
        <v>0</v>
      </c>
      <c r="I118" s="223">
        <v>19</v>
      </c>
      <c r="J118" s="306">
        <v>2019</v>
      </c>
      <c r="K118" s="282"/>
      <c r="L118" s="306">
        <v>2019</v>
      </c>
      <c r="M118" s="233"/>
      <c r="N118" s="240"/>
      <c r="O118" s="282"/>
      <c r="P118" s="282"/>
      <c r="Q118" s="233"/>
      <c r="R118" s="228"/>
      <c r="S118" s="228"/>
      <c r="T118" s="223"/>
      <c r="U118" s="282"/>
      <c r="V118" s="282"/>
      <c r="W118" s="233"/>
      <c r="X118" s="319" t="e">
        <f>SUM(#REF!+#REF!)</f>
        <v>#REF!</v>
      </c>
      <c r="Y118" s="221"/>
      <c r="Z118" s="228"/>
      <c r="AA118" s="228"/>
      <c r="AB118" s="228"/>
    </row>
    <row r="119" spans="1:28" s="51" customFormat="1" ht="21.6" customHeight="1">
      <c r="A119" s="221">
        <v>52</v>
      </c>
      <c r="B119" s="222" t="s">
        <v>106</v>
      </c>
      <c r="C119" s="223" t="s">
        <v>84</v>
      </c>
      <c r="D119" s="224" t="s">
        <v>84</v>
      </c>
      <c r="E119" s="282"/>
      <c r="F119" s="223" t="s">
        <v>1042</v>
      </c>
      <c r="G119" s="223">
        <v>6</v>
      </c>
      <c r="H119" s="223">
        <v>3</v>
      </c>
      <c r="I119" s="223">
        <v>43</v>
      </c>
      <c r="J119" s="236">
        <f>SUM(G119*400+H119*100+I119)</f>
        <v>2743</v>
      </c>
      <c r="K119" s="282"/>
      <c r="L119" s="236">
        <v>2743</v>
      </c>
      <c r="M119" s="233"/>
      <c r="N119" s="240"/>
      <c r="O119" s="282"/>
      <c r="P119" s="282"/>
      <c r="Q119" s="233"/>
      <c r="R119" s="228"/>
      <c r="S119" s="228"/>
      <c r="T119" s="223"/>
      <c r="U119" s="282"/>
      <c r="V119" s="282"/>
      <c r="W119" s="233"/>
      <c r="X119" s="319" t="e">
        <f>SUM(#REF!+#REF!)</f>
        <v>#REF!</v>
      </c>
      <c r="Y119" s="221">
        <v>52</v>
      </c>
      <c r="Z119" s="228" t="s">
        <v>63</v>
      </c>
      <c r="AA119" s="228" t="s">
        <v>1146</v>
      </c>
      <c r="AB119" s="228" t="s">
        <v>1130</v>
      </c>
    </row>
    <row r="120" spans="1:28" s="51" customFormat="1" ht="21.6" customHeight="1">
      <c r="A120" s="221">
        <v>53</v>
      </c>
      <c r="B120" s="222" t="s">
        <v>433</v>
      </c>
      <c r="C120" s="223">
        <v>5952</v>
      </c>
      <c r="D120" s="224">
        <v>140</v>
      </c>
      <c r="E120" s="282">
        <v>92</v>
      </c>
      <c r="F120" s="223" t="s">
        <v>1042</v>
      </c>
      <c r="G120" s="223">
        <v>32</v>
      </c>
      <c r="H120" s="223">
        <v>3</v>
      </c>
      <c r="I120" s="223">
        <v>40</v>
      </c>
      <c r="J120" s="236">
        <f>SUM(G120*400+H120*100+I120)</f>
        <v>13140</v>
      </c>
      <c r="K120" s="282"/>
      <c r="L120" s="236">
        <v>13140</v>
      </c>
      <c r="M120" s="233"/>
      <c r="N120" s="240"/>
      <c r="O120" s="282"/>
      <c r="P120" s="282"/>
      <c r="Q120" s="233"/>
      <c r="R120" s="228"/>
      <c r="S120" s="228"/>
      <c r="T120" s="223"/>
      <c r="U120" s="282"/>
      <c r="V120" s="282"/>
      <c r="W120" s="233"/>
      <c r="X120" s="319" t="e">
        <f>SUM(#REF!+#REF!)</f>
        <v>#REF!</v>
      </c>
      <c r="Y120" s="221">
        <v>53</v>
      </c>
      <c r="Z120" s="228" t="s">
        <v>70</v>
      </c>
      <c r="AA120" s="228" t="s">
        <v>1147</v>
      </c>
      <c r="AB120" s="228" t="s">
        <v>1148</v>
      </c>
    </row>
    <row r="121" spans="1:28" s="51" customFormat="1" ht="21.6" customHeight="1">
      <c r="A121" s="221">
        <v>54</v>
      </c>
      <c r="B121" s="222" t="s">
        <v>433</v>
      </c>
      <c r="C121" s="223">
        <v>3693</v>
      </c>
      <c r="D121" s="224">
        <v>92</v>
      </c>
      <c r="E121" s="282">
        <v>93</v>
      </c>
      <c r="F121" s="223" t="s">
        <v>1042</v>
      </c>
      <c r="G121" s="223">
        <v>15</v>
      </c>
      <c r="H121" s="223">
        <v>3</v>
      </c>
      <c r="I121" s="223">
        <v>10</v>
      </c>
      <c r="J121" s="236">
        <f>SUM(G121*400+H121*100+I121)</f>
        <v>6310</v>
      </c>
      <c r="K121" s="282"/>
      <c r="L121" s="236">
        <v>6310</v>
      </c>
      <c r="M121" s="233"/>
      <c r="N121" s="240"/>
      <c r="O121" s="282"/>
      <c r="P121" s="282"/>
      <c r="Q121" s="233"/>
      <c r="R121" s="228"/>
      <c r="S121" s="228"/>
      <c r="T121" s="223"/>
      <c r="U121" s="282"/>
      <c r="V121" s="282"/>
      <c r="W121" s="233"/>
      <c r="X121" s="319" t="e">
        <f>SUM(#REF!+#REF!)</f>
        <v>#REF!</v>
      </c>
      <c r="Y121" s="221">
        <v>54</v>
      </c>
      <c r="Z121" s="228" t="s">
        <v>70</v>
      </c>
      <c r="AA121" s="228" t="s">
        <v>1149</v>
      </c>
      <c r="AB121" s="228" t="s">
        <v>1150</v>
      </c>
    </row>
    <row r="122" spans="1:28" s="51" customFormat="1" ht="21.6" customHeight="1">
      <c r="A122" s="221"/>
      <c r="B122" s="222" t="s">
        <v>433</v>
      </c>
      <c r="C122" s="223">
        <v>3816</v>
      </c>
      <c r="D122" s="224">
        <v>24</v>
      </c>
      <c r="E122" s="282">
        <v>16</v>
      </c>
      <c r="F122" s="223"/>
      <c r="G122" s="223">
        <v>12</v>
      </c>
      <c r="H122" s="223">
        <v>3</v>
      </c>
      <c r="I122" s="279">
        <v>82</v>
      </c>
      <c r="J122" s="236">
        <f>SUM(G122*400+H122*100+I122)</f>
        <v>5182</v>
      </c>
      <c r="K122" s="282"/>
      <c r="L122" s="236">
        <v>5182</v>
      </c>
      <c r="M122" s="233"/>
      <c r="N122" s="240"/>
      <c r="O122" s="282"/>
      <c r="P122" s="282"/>
      <c r="Q122" s="233"/>
      <c r="R122" s="228"/>
      <c r="S122" s="228"/>
      <c r="T122" s="223"/>
      <c r="U122" s="282"/>
      <c r="V122" s="282"/>
      <c r="W122" s="233"/>
      <c r="X122" s="319" t="e">
        <f>SUM(#REF!+#REF!)</f>
        <v>#REF!</v>
      </c>
      <c r="Y122" s="221"/>
      <c r="Z122" s="228"/>
      <c r="AA122" s="228"/>
      <c r="AB122" s="228"/>
    </row>
    <row r="123" spans="1:28" s="51" customFormat="1" ht="21.6" customHeight="1">
      <c r="A123" s="221">
        <v>55</v>
      </c>
      <c r="B123" s="222" t="s">
        <v>433</v>
      </c>
      <c r="C123" s="223">
        <v>7868</v>
      </c>
      <c r="D123" s="224">
        <v>148</v>
      </c>
      <c r="E123" s="282">
        <v>68</v>
      </c>
      <c r="F123" s="223" t="s">
        <v>1042</v>
      </c>
      <c r="G123" s="223">
        <v>9</v>
      </c>
      <c r="H123" s="223">
        <v>0</v>
      </c>
      <c r="I123" s="223">
        <v>23</v>
      </c>
      <c r="J123" s="306">
        <v>3623</v>
      </c>
      <c r="K123" s="282"/>
      <c r="L123" s="306">
        <v>3623</v>
      </c>
      <c r="M123" s="233"/>
      <c r="N123" s="240"/>
      <c r="O123" s="282"/>
      <c r="P123" s="282"/>
      <c r="Q123" s="233"/>
      <c r="R123" s="228"/>
      <c r="S123" s="228"/>
      <c r="T123" s="223"/>
      <c r="U123" s="282"/>
      <c r="V123" s="282"/>
      <c r="W123" s="233"/>
      <c r="X123" s="319" t="e">
        <f>SUM(#REF!+#REF!)</f>
        <v>#REF!</v>
      </c>
      <c r="Y123" s="221">
        <v>55</v>
      </c>
      <c r="Z123" s="228" t="s">
        <v>70</v>
      </c>
      <c r="AA123" s="228" t="s">
        <v>1151</v>
      </c>
      <c r="AB123" s="228" t="s">
        <v>1150</v>
      </c>
    </row>
    <row r="124" spans="1:28" s="51" customFormat="1" ht="21.6" customHeight="1">
      <c r="A124" s="221">
        <v>56</v>
      </c>
      <c r="B124" s="222" t="s">
        <v>459</v>
      </c>
      <c r="C124" s="223">
        <v>229</v>
      </c>
      <c r="D124" s="224">
        <v>6</v>
      </c>
      <c r="E124" s="282">
        <v>29</v>
      </c>
      <c r="F124" s="223" t="s">
        <v>1042</v>
      </c>
      <c r="G124" s="223">
        <v>14</v>
      </c>
      <c r="H124" s="223">
        <v>1</v>
      </c>
      <c r="I124" s="223">
        <v>30</v>
      </c>
      <c r="J124" s="236">
        <f>SUM(G124*400+H124*100+I124)</f>
        <v>5730</v>
      </c>
      <c r="K124" s="282"/>
      <c r="L124" s="236">
        <v>5730</v>
      </c>
      <c r="M124" s="233"/>
      <c r="N124" s="240"/>
      <c r="O124" s="282"/>
      <c r="P124" s="282"/>
      <c r="Q124" s="233"/>
      <c r="R124" s="228"/>
      <c r="S124" s="228"/>
      <c r="T124" s="223"/>
      <c r="U124" s="282"/>
      <c r="V124" s="282"/>
      <c r="W124" s="233"/>
      <c r="X124" s="319" t="e">
        <f>SUM(#REF!+#REF!)</f>
        <v>#REF!</v>
      </c>
      <c r="Y124" s="221">
        <v>56</v>
      </c>
      <c r="Z124" s="228" t="s">
        <v>63</v>
      </c>
      <c r="AA124" s="228" t="s">
        <v>1152</v>
      </c>
      <c r="AB124" s="228" t="s">
        <v>1153</v>
      </c>
    </row>
    <row r="125" spans="1:28" s="51" customFormat="1" ht="21.6" customHeight="1">
      <c r="A125" s="221"/>
      <c r="B125" s="222" t="s">
        <v>459</v>
      </c>
      <c r="C125" s="223">
        <v>230</v>
      </c>
      <c r="D125" s="224">
        <v>2</v>
      </c>
      <c r="E125" s="282">
        <v>30</v>
      </c>
      <c r="F125" s="223"/>
      <c r="G125" s="223">
        <v>33</v>
      </c>
      <c r="H125" s="223">
        <v>2</v>
      </c>
      <c r="I125" s="223">
        <v>0</v>
      </c>
      <c r="J125" s="306">
        <v>13400</v>
      </c>
      <c r="K125" s="282"/>
      <c r="L125" s="306">
        <v>13400</v>
      </c>
      <c r="M125" s="233"/>
      <c r="N125" s="240"/>
      <c r="O125" s="282"/>
      <c r="P125" s="282"/>
      <c r="Q125" s="233"/>
      <c r="R125" s="228"/>
      <c r="S125" s="228"/>
      <c r="T125" s="223"/>
      <c r="U125" s="282"/>
      <c r="V125" s="282"/>
      <c r="W125" s="233"/>
      <c r="X125" s="319" t="e">
        <f>SUM(#REF!+#REF!)</f>
        <v>#REF!</v>
      </c>
      <c r="Y125" s="221"/>
      <c r="Z125" s="228"/>
      <c r="AA125" s="228"/>
      <c r="AB125" s="228"/>
    </row>
    <row r="126" spans="1:28" s="51" customFormat="1" ht="21.6" customHeight="1">
      <c r="A126" s="221"/>
      <c r="B126" s="222" t="s">
        <v>433</v>
      </c>
      <c r="C126" s="223" t="s">
        <v>84</v>
      </c>
      <c r="D126" s="224">
        <v>135</v>
      </c>
      <c r="E126" s="282">
        <v>2</v>
      </c>
      <c r="F126" s="223"/>
      <c r="G126" s="223">
        <v>7</v>
      </c>
      <c r="H126" s="223">
        <v>1</v>
      </c>
      <c r="I126" s="223">
        <v>0</v>
      </c>
      <c r="J126" s="306">
        <v>2900</v>
      </c>
      <c r="K126" s="282"/>
      <c r="L126" s="306">
        <v>2900</v>
      </c>
      <c r="M126" s="233"/>
      <c r="N126" s="240"/>
      <c r="O126" s="282"/>
      <c r="P126" s="282"/>
      <c r="Q126" s="233"/>
      <c r="R126" s="228"/>
      <c r="S126" s="228"/>
      <c r="T126" s="223"/>
      <c r="U126" s="282"/>
      <c r="V126" s="282"/>
      <c r="W126" s="233"/>
      <c r="X126" s="319" t="e">
        <f>SUM(#REF!+#REF!)</f>
        <v>#REF!</v>
      </c>
      <c r="Y126" s="221"/>
      <c r="Z126" s="228"/>
      <c r="AA126" s="228"/>
      <c r="AB126" s="228"/>
    </row>
    <row r="127" spans="1:28" s="51" customFormat="1" ht="21.6" customHeight="1">
      <c r="A127" s="221"/>
      <c r="B127" s="222" t="s">
        <v>433</v>
      </c>
      <c r="C127" s="223">
        <v>2801</v>
      </c>
      <c r="D127" s="224">
        <v>31</v>
      </c>
      <c r="E127" s="282">
        <v>7</v>
      </c>
      <c r="F127" s="223"/>
      <c r="G127" s="223">
        <v>11</v>
      </c>
      <c r="H127" s="223">
        <v>0</v>
      </c>
      <c r="I127" s="223">
        <v>67</v>
      </c>
      <c r="J127" s="306">
        <v>4467</v>
      </c>
      <c r="K127" s="282"/>
      <c r="L127" s="306">
        <v>4467</v>
      </c>
      <c r="M127" s="233"/>
      <c r="N127" s="240"/>
      <c r="O127" s="282"/>
      <c r="P127" s="282"/>
      <c r="Q127" s="233"/>
      <c r="R127" s="228"/>
      <c r="S127" s="228"/>
      <c r="T127" s="223"/>
      <c r="U127" s="282"/>
      <c r="V127" s="282"/>
      <c r="W127" s="233"/>
      <c r="X127" s="319" t="e">
        <f>SUM(#REF!+#REF!)</f>
        <v>#REF!</v>
      </c>
      <c r="Y127" s="221"/>
      <c r="Z127" s="228"/>
      <c r="AA127" s="228"/>
      <c r="AB127" s="228"/>
    </row>
    <row r="128" spans="1:28" s="51" customFormat="1" ht="25.8" customHeight="1">
      <c r="A128" s="221">
        <v>57</v>
      </c>
      <c r="B128" s="222" t="s">
        <v>459</v>
      </c>
      <c r="C128" s="223">
        <v>363</v>
      </c>
      <c r="D128" s="224">
        <v>3</v>
      </c>
      <c r="E128" s="282">
        <v>13</v>
      </c>
      <c r="F128" s="223" t="s">
        <v>1042</v>
      </c>
      <c r="G128" s="223">
        <v>42</v>
      </c>
      <c r="H128" s="223">
        <v>0</v>
      </c>
      <c r="I128" s="223">
        <v>73</v>
      </c>
      <c r="J128" s="306">
        <v>16873</v>
      </c>
      <c r="K128" s="282"/>
      <c r="L128" s="306">
        <v>16873</v>
      </c>
      <c r="M128" s="233"/>
      <c r="N128" s="240"/>
      <c r="O128" s="282"/>
      <c r="P128" s="282"/>
      <c r="Q128" s="233"/>
      <c r="R128" s="228"/>
      <c r="S128" s="228"/>
      <c r="T128" s="223"/>
      <c r="U128" s="282"/>
      <c r="V128" s="282"/>
      <c r="W128" s="233"/>
      <c r="X128" s="319" t="e">
        <f>SUM(#REF!+#REF!)</f>
        <v>#REF!</v>
      </c>
      <c r="Y128" s="221">
        <v>57</v>
      </c>
      <c r="Z128" s="228" t="s">
        <v>63</v>
      </c>
      <c r="AA128" s="228" t="s">
        <v>1154</v>
      </c>
      <c r="AB128" s="228" t="s">
        <v>1155</v>
      </c>
    </row>
    <row r="129" spans="1:28" s="51" customFormat="1" ht="25.8" customHeight="1">
      <c r="A129" s="221">
        <v>58</v>
      </c>
      <c r="B129" s="222" t="s">
        <v>459</v>
      </c>
      <c r="C129" s="223">
        <v>465</v>
      </c>
      <c r="D129" s="224">
        <v>30</v>
      </c>
      <c r="E129" s="282">
        <v>15</v>
      </c>
      <c r="F129" s="223" t="s">
        <v>1042</v>
      </c>
      <c r="G129" s="238">
        <v>15</v>
      </c>
      <c r="H129" s="238">
        <v>1</v>
      </c>
      <c r="I129" s="238">
        <v>29</v>
      </c>
      <c r="J129" s="236">
        <f>SUM(G129*400+H129*100+I129)</f>
        <v>6129</v>
      </c>
      <c r="K129" s="282"/>
      <c r="L129" s="236">
        <v>6129</v>
      </c>
      <c r="M129" s="233"/>
      <c r="N129" s="240"/>
      <c r="O129" s="282"/>
      <c r="P129" s="282"/>
      <c r="Q129" s="233"/>
      <c r="R129" s="228"/>
      <c r="S129" s="228"/>
      <c r="T129" s="223"/>
      <c r="U129" s="282"/>
      <c r="V129" s="282"/>
      <c r="W129" s="233"/>
      <c r="X129" s="319" t="e">
        <f>SUM(#REF!+#REF!)</f>
        <v>#REF!</v>
      </c>
      <c r="Y129" s="221">
        <v>58</v>
      </c>
      <c r="Z129" s="228" t="s">
        <v>63</v>
      </c>
      <c r="AA129" s="228" t="s">
        <v>1156</v>
      </c>
      <c r="AB129" s="228" t="s">
        <v>1157</v>
      </c>
    </row>
    <row r="130" spans="1:28" s="56" customFormat="1" ht="25.8" customHeight="1">
      <c r="A130" s="255">
        <v>59</v>
      </c>
      <c r="B130" s="260" t="s">
        <v>433</v>
      </c>
      <c r="C130" s="261" t="s">
        <v>84</v>
      </c>
      <c r="D130" s="224">
        <v>70</v>
      </c>
      <c r="E130" s="282" t="s">
        <v>84</v>
      </c>
      <c r="F130" s="261" t="s">
        <v>1042</v>
      </c>
      <c r="G130" s="261">
        <v>8</v>
      </c>
      <c r="H130" s="261">
        <v>1</v>
      </c>
      <c r="I130" s="261">
        <v>22</v>
      </c>
      <c r="J130" s="236">
        <f>SUM(G130*400+H130*100+I130)</f>
        <v>3322</v>
      </c>
      <c r="K130" s="314"/>
      <c r="L130" s="236">
        <v>3322</v>
      </c>
      <c r="M130" s="283"/>
      <c r="N130" s="320"/>
      <c r="O130" s="314"/>
      <c r="P130" s="314"/>
      <c r="Q130" s="283"/>
      <c r="R130" s="284"/>
      <c r="S130" s="228"/>
      <c r="T130" s="261"/>
      <c r="U130" s="314"/>
      <c r="V130" s="314"/>
      <c r="W130" s="283"/>
      <c r="X130" s="319" t="e">
        <f>SUM(#REF!+#REF!)</f>
        <v>#REF!</v>
      </c>
      <c r="Y130" s="255">
        <v>59</v>
      </c>
      <c r="Z130" s="284" t="s">
        <v>63</v>
      </c>
      <c r="AA130" s="284" t="s">
        <v>1158</v>
      </c>
      <c r="AB130" s="284" t="s">
        <v>1159</v>
      </c>
    </row>
    <row r="131" spans="1:28" s="56" customFormat="1" ht="25.8" customHeight="1">
      <c r="A131" s="255"/>
      <c r="B131" s="260" t="s">
        <v>433</v>
      </c>
      <c r="C131" s="261" t="s">
        <v>84</v>
      </c>
      <c r="D131" s="224">
        <v>61</v>
      </c>
      <c r="E131" s="282" t="s">
        <v>84</v>
      </c>
      <c r="F131" s="223"/>
      <c r="G131" s="261">
        <v>8</v>
      </c>
      <c r="H131" s="261">
        <v>2</v>
      </c>
      <c r="I131" s="261">
        <v>81</v>
      </c>
      <c r="J131" s="236">
        <f>SUM(G131*400+H131*100+I131)</f>
        <v>3481</v>
      </c>
      <c r="K131" s="314"/>
      <c r="L131" s="236">
        <v>3481</v>
      </c>
      <c r="M131" s="283"/>
      <c r="N131" s="320"/>
      <c r="O131" s="314"/>
      <c r="P131" s="314"/>
      <c r="Q131" s="283"/>
      <c r="R131" s="284"/>
      <c r="S131" s="228"/>
      <c r="T131" s="261"/>
      <c r="U131" s="314"/>
      <c r="V131" s="314"/>
      <c r="W131" s="283"/>
      <c r="X131" s="319" t="e">
        <f>SUM(#REF!+#REF!)</f>
        <v>#REF!</v>
      </c>
      <c r="Y131" s="255"/>
      <c r="Z131" s="284"/>
      <c r="AA131" s="284"/>
      <c r="AB131" s="284"/>
    </row>
    <row r="132" spans="1:28" s="51" customFormat="1" ht="25.8" customHeight="1">
      <c r="A132" s="221">
        <v>60</v>
      </c>
      <c r="B132" s="222" t="s">
        <v>459</v>
      </c>
      <c r="C132" s="223">
        <v>830</v>
      </c>
      <c r="D132" s="224">
        <v>71</v>
      </c>
      <c r="E132" s="282">
        <v>30</v>
      </c>
      <c r="F132" s="223" t="s">
        <v>1042</v>
      </c>
      <c r="G132" s="223">
        <v>10</v>
      </c>
      <c r="H132" s="223">
        <v>0</v>
      </c>
      <c r="I132" s="223">
        <v>74</v>
      </c>
      <c r="J132" s="306">
        <v>4074</v>
      </c>
      <c r="K132" s="282"/>
      <c r="L132" s="306">
        <v>4074</v>
      </c>
      <c r="M132" s="233"/>
      <c r="N132" s="240"/>
      <c r="O132" s="282"/>
      <c r="P132" s="282"/>
      <c r="Q132" s="233"/>
      <c r="R132" s="228"/>
      <c r="S132" s="228"/>
      <c r="T132" s="223"/>
      <c r="U132" s="282"/>
      <c r="V132" s="282"/>
      <c r="W132" s="233"/>
      <c r="X132" s="319" t="e">
        <f>SUM(#REF!+#REF!)</f>
        <v>#REF!</v>
      </c>
      <c r="Y132" s="221">
        <v>60</v>
      </c>
      <c r="Z132" s="228" t="s">
        <v>63</v>
      </c>
      <c r="AA132" s="228" t="s">
        <v>1160</v>
      </c>
      <c r="AB132" s="228" t="s">
        <v>1161</v>
      </c>
    </row>
    <row r="133" spans="1:28" s="51" customFormat="1" ht="25.8" customHeight="1">
      <c r="A133" s="225">
        <v>61</v>
      </c>
      <c r="B133" s="222" t="s">
        <v>433</v>
      </c>
      <c r="C133" s="223">
        <v>5698</v>
      </c>
      <c r="D133" s="224">
        <v>170</v>
      </c>
      <c r="E133" s="282">
        <v>98</v>
      </c>
      <c r="F133" s="223" t="s">
        <v>1042</v>
      </c>
      <c r="G133" s="223">
        <v>19</v>
      </c>
      <c r="H133" s="223">
        <v>2</v>
      </c>
      <c r="I133" s="223">
        <v>45</v>
      </c>
      <c r="J133" s="236">
        <f>SUM(G133*400+H133*100+I133)</f>
        <v>7845</v>
      </c>
      <c r="K133" s="282"/>
      <c r="L133" s="236">
        <v>7845</v>
      </c>
      <c r="M133" s="233"/>
      <c r="N133" s="240"/>
      <c r="O133" s="282"/>
      <c r="P133" s="282"/>
      <c r="Q133" s="232"/>
      <c r="R133" s="230"/>
      <c r="S133" s="228"/>
      <c r="T133" s="223"/>
      <c r="U133" s="282"/>
      <c r="V133" s="282"/>
      <c r="W133" s="233"/>
      <c r="X133" s="319" t="e">
        <f>SUM(#REF!+#REF!)</f>
        <v>#REF!</v>
      </c>
      <c r="Y133" s="225">
        <v>61</v>
      </c>
      <c r="Z133" s="230" t="s">
        <v>86</v>
      </c>
      <c r="AA133" s="230" t="s">
        <v>1162</v>
      </c>
      <c r="AB133" s="228" t="s">
        <v>1163</v>
      </c>
    </row>
    <row r="134" spans="1:28" s="51" customFormat="1" ht="25.8" customHeight="1">
      <c r="A134" s="221">
        <v>62</v>
      </c>
      <c r="B134" s="222" t="s">
        <v>433</v>
      </c>
      <c r="C134" s="223">
        <v>812</v>
      </c>
      <c r="D134" s="224">
        <v>191</v>
      </c>
      <c r="E134" s="282">
        <v>12</v>
      </c>
      <c r="F134" s="223" t="s">
        <v>1042</v>
      </c>
      <c r="G134" s="223">
        <v>14</v>
      </c>
      <c r="H134" s="223">
        <v>1</v>
      </c>
      <c r="I134" s="223">
        <v>38</v>
      </c>
      <c r="J134" s="236">
        <f>SUM(G134*400+H134*100+I134)</f>
        <v>5738</v>
      </c>
      <c r="K134" s="282"/>
      <c r="L134" s="236">
        <v>5738</v>
      </c>
      <c r="M134" s="233"/>
      <c r="N134" s="240"/>
      <c r="O134" s="282"/>
      <c r="P134" s="282"/>
      <c r="Q134" s="233"/>
      <c r="R134" s="228"/>
      <c r="S134" s="228"/>
      <c r="T134" s="223"/>
      <c r="U134" s="282"/>
      <c r="V134" s="282"/>
      <c r="W134" s="233"/>
      <c r="X134" s="319" t="e">
        <f>SUM(#REF!+#REF!)</f>
        <v>#REF!</v>
      </c>
      <c r="Y134" s="221">
        <v>62</v>
      </c>
      <c r="Z134" s="228" t="s">
        <v>86</v>
      </c>
      <c r="AA134" s="228" t="s">
        <v>1164</v>
      </c>
      <c r="AB134" s="228" t="s">
        <v>1165</v>
      </c>
    </row>
    <row r="135" spans="1:28" s="51" customFormat="1" ht="25.8" customHeight="1">
      <c r="A135" s="221">
        <v>63</v>
      </c>
      <c r="B135" s="222" t="s">
        <v>433</v>
      </c>
      <c r="C135" s="223">
        <v>3591</v>
      </c>
      <c r="D135" s="224">
        <v>27</v>
      </c>
      <c r="E135" s="282">
        <v>91</v>
      </c>
      <c r="F135" s="223" t="s">
        <v>1042</v>
      </c>
      <c r="G135" s="223">
        <v>9</v>
      </c>
      <c r="H135" s="223">
        <v>0</v>
      </c>
      <c r="I135" s="223">
        <v>0</v>
      </c>
      <c r="J135" s="306">
        <v>3600</v>
      </c>
      <c r="K135" s="282"/>
      <c r="L135" s="306">
        <v>3600</v>
      </c>
      <c r="M135" s="233"/>
      <c r="N135" s="240"/>
      <c r="O135" s="282"/>
      <c r="P135" s="282"/>
      <c r="Q135" s="233"/>
      <c r="R135" s="228"/>
      <c r="S135" s="228"/>
      <c r="T135" s="223"/>
      <c r="U135" s="282"/>
      <c r="V135" s="282"/>
      <c r="W135" s="233"/>
      <c r="X135" s="319" t="e">
        <f>SUM(#REF!+#REF!)</f>
        <v>#REF!</v>
      </c>
      <c r="Y135" s="221">
        <v>63</v>
      </c>
      <c r="Z135" s="228" t="s">
        <v>70</v>
      </c>
      <c r="AA135" s="228" t="s">
        <v>1166</v>
      </c>
      <c r="AB135" s="228" t="s">
        <v>1167</v>
      </c>
    </row>
    <row r="136" spans="1:28" s="51" customFormat="1" ht="25.8" customHeight="1">
      <c r="A136" s="221">
        <v>64</v>
      </c>
      <c r="B136" s="222" t="s">
        <v>433</v>
      </c>
      <c r="C136" s="223">
        <v>3543</v>
      </c>
      <c r="D136" s="224">
        <v>11</v>
      </c>
      <c r="E136" s="282">
        <v>43</v>
      </c>
      <c r="F136" s="223" t="s">
        <v>1042</v>
      </c>
      <c r="G136" s="223">
        <v>21</v>
      </c>
      <c r="H136" s="223">
        <v>0</v>
      </c>
      <c r="I136" s="223">
        <v>52</v>
      </c>
      <c r="J136" s="306">
        <v>8452</v>
      </c>
      <c r="K136" s="282"/>
      <c r="L136" s="306">
        <v>8452</v>
      </c>
      <c r="M136" s="233"/>
      <c r="N136" s="240"/>
      <c r="O136" s="282"/>
      <c r="P136" s="282"/>
      <c r="Q136" s="233"/>
      <c r="R136" s="228"/>
      <c r="S136" s="228"/>
      <c r="T136" s="223"/>
      <c r="U136" s="282"/>
      <c r="V136" s="282"/>
      <c r="W136" s="233"/>
      <c r="X136" s="319" t="e">
        <f>SUM(#REF!+#REF!)</f>
        <v>#REF!</v>
      </c>
      <c r="Y136" s="221">
        <v>64</v>
      </c>
      <c r="Z136" s="228" t="s">
        <v>86</v>
      </c>
      <c r="AA136" s="228" t="s">
        <v>1168</v>
      </c>
      <c r="AB136" s="228" t="s">
        <v>1051</v>
      </c>
    </row>
    <row r="137" spans="1:28" s="51" customFormat="1" ht="25.8" customHeight="1">
      <c r="A137" s="221">
        <v>65</v>
      </c>
      <c r="B137" s="222" t="s">
        <v>459</v>
      </c>
      <c r="C137" s="223">
        <v>362</v>
      </c>
      <c r="D137" s="224">
        <v>1</v>
      </c>
      <c r="E137" s="282">
        <v>12</v>
      </c>
      <c r="F137" s="223" t="s">
        <v>1042</v>
      </c>
      <c r="G137" s="223">
        <v>43</v>
      </c>
      <c r="H137" s="223">
        <v>0</v>
      </c>
      <c r="I137" s="223">
        <v>22</v>
      </c>
      <c r="J137" s="306">
        <v>17222</v>
      </c>
      <c r="K137" s="282"/>
      <c r="L137" s="306">
        <v>17222</v>
      </c>
      <c r="M137" s="233"/>
      <c r="N137" s="240"/>
      <c r="O137" s="282"/>
      <c r="P137" s="282"/>
      <c r="Q137" s="233"/>
      <c r="R137" s="228"/>
      <c r="S137" s="228"/>
      <c r="T137" s="223"/>
      <c r="U137" s="282"/>
      <c r="V137" s="282"/>
      <c r="W137" s="233"/>
      <c r="X137" s="319" t="e">
        <f>SUM(#REF!+#REF!)</f>
        <v>#REF!</v>
      </c>
      <c r="Y137" s="221">
        <v>65</v>
      </c>
      <c r="Z137" s="228" t="s">
        <v>63</v>
      </c>
      <c r="AA137" s="228" t="s">
        <v>1169</v>
      </c>
      <c r="AB137" s="228" t="s">
        <v>1170</v>
      </c>
    </row>
    <row r="138" spans="1:28" s="51" customFormat="1" ht="25.8" customHeight="1">
      <c r="A138" s="221">
        <v>66</v>
      </c>
      <c r="B138" s="222" t="s">
        <v>459</v>
      </c>
      <c r="C138" s="223">
        <v>361</v>
      </c>
      <c r="D138" s="224">
        <v>4</v>
      </c>
      <c r="E138" s="282">
        <v>11</v>
      </c>
      <c r="F138" s="223" t="s">
        <v>1042</v>
      </c>
      <c r="G138" s="223">
        <v>49</v>
      </c>
      <c r="H138" s="223">
        <v>0</v>
      </c>
      <c r="I138" s="223">
        <v>73</v>
      </c>
      <c r="J138" s="306">
        <v>19673</v>
      </c>
      <c r="K138" s="282"/>
      <c r="L138" s="306">
        <v>19673</v>
      </c>
      <c r="M138" s="233"/>
      <c r="N138" s="240"/>
      <c r="O138" s="282"/>
      <c r="P138" s="282"/>
      <c r="Q138" s="233"/>
      <c r="R138" s="228"/>
      <c r="S138" s="228"/>
      <c r="T138" s="223"/>
      <c r="U138" s="282"/>
      <c r="V138" s="282"/>
      <c r="W138" s="233"/>
      <c r="X138" s="319" t="e">
        <f>SUM(#REF!+#REF!)</f>
        <v>#REF!</v>
      </c>
      <c r="Y138" s="221">
        <v>66</v>
      </c>
      <c r="Z138" s="228" t="s">
        <v>70</v>
      </c>
      <c r="AA138" s="228" t="s">
        <v>1171</v>
      </c>
      <c r="AB138" s="228" t="s">
        <v>1170</v>
      </c>
    </row>
    <row r="139" spans="1:28" s="51" customFormat="1" ht="25.8" customHeight="1">
      <c r="A139" s="221">
        <v>67</v>
      </c>
      <c r="B139" s="222" t="s">
        <v>433</v>
      </c>
      <c r="C139" s="223">
        <v>6279</v>
      </c>
      <c r="D139" s="224">
        <v>142</v>
      </c>
      <c r="E139" s="282">
        <v>79</v>
      </c>
      <c r="F139" s="223" t="s">
        <v>1042</v>
      </c>
      <c r="G139" s="223">
        <v>20</v>
      </c>
      <c r="H139" s="223">
        <v>3</v>
      </c>
      <c r="I139" s="223">
        <v>0</v>
      </c>
      <c r="J139" s="306">
        <v>8300</v>
      </c>
      <c r="K139" s="282"/>
      <c r="L139" s="306">
        <v>8300</v>
      </c>
      <c r="M139" s="233"/>
      <c r="N139" s="240"/>
      <c r="O139" s="282"/>
      <c r="P139" s="282"/>
      <c r="Q139" s="233"/>
      <c r="R139" s="228"/>
      <c r="S139" s="228"/>
      <c r="T139" s="223"/>
      <c r="U139" s="282"/>
      <c r="V139" s="282"/>
      <c r="W139" s="233"/>
      <c r="X139" s="319" t="e">
        <f>SUM(#REF!+#REF!)</f>
        <v>#REF!</v>
      </c>
      <c r="Y139" s="221">
        <v>67</v>
      </c>
      <c r="Z139" s="228" t="s">
        <v>63</v>
      </c>
      <c r="AA139" s="228" t="s">
        <v>1172</v>
      </c>
      <c r="AB139" s="228" t="s">
        <v>1173</v>
      </c>
    </row>
    <row r="140" spans="1:28" s="51" customFormat="1" ht="25.8" customHeight="1">
      <c r="A140" s="221">
        <v>68</v>
      </c>
      <c r="B140" s="222" t="s">
        <v>459</v>
      </c>
      <c r="C140" s="223">
        <v>147</v>
      </c>
      <c r="D140" s="224">
        <v>1</v>
      </c>
      <c r="E140" s="282">
        <v>47</v>
      </c>
      <c r="F140" s="223" t="s">
        <v>1042</v>
      </c>
      <c r="G140" s="223">
        <v>10</v>
      </c>
      <c r="H140" s="223">
        <v>0</v>
      </c>
      <c r="I140" s="223">
        <v>69</v>
      </c>
      <c r="J140" s="306">
        <v>4069</v>
      </c>
      <c r="K140" s="282"/>
      <c r="L140" s="306">
        <v>4069</v>
      </c>
      <c r="M140" s="233"/>
      <c r="N140" s="240"/>
      <c r="O140" s="282"/>
      <c r="P140" s="282"/>
      <c r="Q140" s="233"/>
      <c r="R140" s="228"/>
      <c r="S140" s="228"/>
      <c r="T140" s="223"/>
      <c r="U140" s="282"/>
      <c r="V140" s="282"/>
      <c r="W140" s="233"/>
      <c r="X140" s="319" t="e">
        <f>SUM(#REF!+#REF!)</f>
        <v>#REF!</v>
      </c>
      <c r="Y140" s="221">
        <v>68</v>
      </c>
      <c r="Z140" s="228" t="s">
        <v>70</v>
      </c>
      <c r="AA140" s="228" t="s">
        <v>1174</v>
      </c>
      <c r="AB140" s="228" t="s">
        <v>1175</v>
      </c>
    </row>
    <row r="141" spans="1:28" s="51" customFormat="1" ht="25.8" customHeight="1">
      <c r="A141" s="221">
        <v>69</v>
      </c>
      <c r="B141" s="222" t="s">
        <v>433</v>
      </c>
      <c r="C141" s="223">
        <v>5056</v>
      </c>
      <c r="D141" s="224">
        <v>73</v>
      </c>
      <c r="E141" s="282">
        <v>56</v>
      </c>
      <c r="F141" s="223" t="s">
        <v>1042</v>
      </c>
      <c r="G141" s="223">
        <v>13</v>
      </c>
      <c r="H141" s="223">
        <v>3</v>
      </c>
      <c r="I141" s="223">
        <v>67</v>
      </c>
      <c r="J141" s="236">
        <f>SUM(G141*400+H141*100+I141)</f>
        <v>5567</v>
      </c>
      <c r="K141" s="282"/>
      <c r="L141" s="236">
        <v>5567</v>
      </c>
      <c r="M141" s="233"/>
      <c r="N141" s="240"/>
      <c r="O141" s="282"/>
      <c r="P141" s="282"/>
      <c r="Q141" s="233"/>
      <c r="R141" s="228"/>
      <c r="S141" s="228"/>
      <c r="T141" s="223"/>
      <c r="U141" s="282"/>
      <c r="V141" s="282"/>
      <c r="W141" s="233"/>
      <c r="X141" s="319" t="e">
        <f>SUM(#REF!+#REF!)</f>
        <v>#REF!</v>
      </c>
      <c r="Y141" s="221">
        <v>69</v>
      </c>
      <c r="Z141" s="228" t="s">
        <v>63</v>
      </c>
      <c r="AA141" s="228" t="s">
        <v>1176</v>
      </c>
      <c r="AB141" s="228" t="s">
        <v>1177</v>
      </c>
    </row>
    <row r="142" spans="1:28" s="51" customFormat="1" ht="25.8" customHeight="1">
      <c r="A142" s="221">
        <v>70</v>
      </c>
      <c r="B142" s="222" t="s">
        <v>433</v>
      </c>
      <c r="C142" s="223">
        <v>3590</v>
      </c>
      <c r="D142" s="224">
        <v>13</v>
      </c>
      <c r="E142" s="282">
        <v>90</v>
      </c>
      <c r="F142" s="223" t="s">
        <v>1042</v>
      </c>
      <c r="G142" s="223">
        <v>30</v>
      </c>
      <c r="H142" s="223">
        <v>0</v>
      </c>
      <c r="I142" s="223">
        <v>0</v>
      </c>
      <c r="J142" s="306">
        <v>12000</v>
      </c>
      <c r="K142" s="282"/>
      <c r="L142" s="306">
        <v>12000</v>
      </c>
      <c r="M142" s="233"/>
      <c r="N142" s="240"/>
      <c r="O142" s="282"/>
      <c r="P142" s="282"/>
      <c r="Q142" s="233"/>
      <c r="R142" s="228"/>
      <c r="S142" s="228"/>
      <c r="T142" s="223"/>
      <c r="U142" s="282"/>
      <c r="V142" s="282"/>
      <c r="W142" s="233"/>
      <c r="X142" s="319" t="e">
        <f>SUM(#REF!+#REF!)</f>
        <v>#REF!</v>
      </c>
      <c r="Y142" s="221">
        <v>70</v>
      </c>
      <c r="Z142" s="228" t="s">
        <v>63</v>
      </c>
      <c r="AA142" s="228" t="s">
        <v>1178</v>
      </c>
      <c r="AB142" s="228" t="s">
        <v>1179</v>
      </c>
    </row>
    <row r="143" spans="1:28" s="51" customFormat="1" ht="25.8" customHeight="1">
      <c r="A143" s="221">
        <v>71</v>
      </c>
      <c r="B143" s="222" t="s">
        <v>433</v>
      </c>
      <c r="C143" s="223">
        <v>3292</v>
      </c>
      <c r="D143" s="224">
        <v>85</v>
      </c>
      <c r="E143" s="282">
        <v>92</v>
      </c>
      <c r="F143" s="223" t="s">
        <v>1042</v>
      </c>
      <c r="G143" s="223">
        <v>29</v>
      </c>
      <c r="H143" s="223">
        <v>3</v>
      </c>
      <c r="I143" s="223">
        <v>76</v>
      </c>
      <c r="J143" s="236">
        <f>SUM(G143*400+H143*100+I143)</f>
        <v>11976</v>
      </c>
      <c r="K143" s="282"/>
      <c r="L143" s="236">
        <v>11976</v>
      </c>
      <c r="M143" s="233"/>
      <c r="N143" s="240"/>
      <c r="O143" s="282"/>
      <c r="P143" s="282"/>
      <c r="Q143" s="233"/>
      <c r="R143" s="228"/>
      <c r="S143" s="228"/>
      <c r="T143" s="223"/>
      <c r="U143" s="282"/>
      <c r="V143" s="282"/>
      <c r="W143" s="233"/>
      <c r="X143" s="319" t="e">
        <f>SUM(#REF!+#REF!)</f>
        <v>#REF!</v>
      </c>
      <c r="Y143" s="221">
        <v>71</v>
      </c>
      <c r="Z143" s="228" t="s">
        <v>70</v>
      </c>
      <c r="AA143" s="228" t="s">
        <v>1180</v>
      </c>
      <c r="AB143" s="228" t="s">
        <v>1181</v>
      </c>
    </row>
    <row r="144" spans="1:28" s="51" customFormat="1" ht="21.6" customHeight="1">
      <c r="A144" s="221">
        <v>72</v>
      </c>
      <c r="B144" s="222" t="s">
        <v>112</v>
      </c>
      <c r="C144" s="223" t="s">
        <v>84</v>
      </c>
      <c r="D144" s="224" t="s">
        <v>84</v>
      </c>
      <c r="E144" s="282" t="s">
        <v>1135</v>
      </c>
      <c r="F144" s="223" t="s">
        <v>1042</v>
      </c>
      <c r="G144" s="223">
        <v>5</v>
      </c>
      <c r="H144" s="223">
        <v>0</v>
      </c>
      <c r="I144" s="223">
        <v>0</v>
      </c>
      <c r="J144" s="306">
        <v>2000</v>
      </c>
      <c r="K144" s="282"/>
      <c r="L144" s="306">
        <v>2000</v>
      </c>
      <c r="M144" s="233"/>
      <c r="N144" s="240"/>
      <c r="O144" s="282"/>
      <c r="P144" s="282"/>
      <c r="Q144" s="233"/>
      <c r="R144" s="228"/>
      <c r="S144" s="228"/>
      <c r="T144" s="223"/>
      <c r="U144" s="282"/>
      <c r="V144" s="282"/>
      <c r="W144" s="233"/>
      <c r="X144" s="319" t="e">
        <f>SUM(#REF!+#REF!)</f>
        <v>#REF!</v>
      </c>
      <c r="Y144" s="221">
        <v>72</v>
      </c>
      <c r="Z144" s="228" t="s">
        <v>70</v>
      </c>
      <c r="AA144" s="228" t="s">
        <v>1182</v>
      </c>
      <c r="AB144" s="228" t="s">
        <v>1183</v>
      </c>
    </row>
    <row r="145" spans="1:28" s="51" customFormat="1" ht="21.6" customHeight="1">
      <c r="A145" s="221"/>
      <c r="B145" s="222" t="s">
        <v>433</v>
      </c>
      <c r="C145" s="223">
        <v>3997</v>
      </c>
      <c r="D145" s="224">
        <v>16</v>
      </c>
      <c r="E145" s="282">
        <v>97</v>
      </c>
      <c r="F145" s="223"/>
      <c r="G145" s="223">
        <v>7</v>
      </c>
      <c r="H145" s="223">
        <v>0</v>
      </c>
      <c r="I145" s="223">
        <v>80</v>
      </c>
      <c r="J145" s="306">
        <v>2880</v>
      </c>
      <c r="K145" s="282"/>
      <c r="L145" s="306">
        <v>2880</v>
      </c>
      <c r="M145" s="233"/>
      <c r="N145" s="240"/>
      <c r="O145" s="282"/>
      <c r="P145" s="282"/>
      <c r="Q145" s="233"/>
      <c r="R145" s="228"/>
      <c r="S145" s="228"/>
      <c r="T145" s="223"/>
      <c r="U145" s="282"/>
      <c r="V145" s="282"/>
      <c r="W145" s="233"/>
      <c r="X145" s="319" t="e">
        <f>SUM(#REF!+#REF!)</f>
        <v>#REF!</v>
      </c>
      <c r="Y145" s="221"/>
      <c r="Z145" s="228"/>
      <c r="AA145" s="228"/>
      <c r="AB145" s="228"/>
    </row>
    <row r="146" spans="1:28" s="51" customFormat="1" ht="21.6" customHeight="1">
      <c r="A146" s="221"/>
      <c r="B146" s="222" t="s">
        <v>433</v>
      </c>
      <c r="C146" s="223">
        <v>3722</v>
      </c>
      <c r="D146" s="224">
        <v>87</v>
      </c>
      <c r="E146" s="282">
        <v>22</v>
      </c>
      <c r="F146" s="223"/>
      <c r="G146" s="223">
        <v>15</v>
      </c>
      <c r="H146" s="223">
        <v>0</v>
      </c>
      <c r="I146" s="223">
        <v>0</v>
      </c>
      <c r="J146" s="306">
        <v>6000</v>
      </c>
      <c r="K146" s="282"/>
      <c r="L146" s="306">
        <v>6000</v>
      </c>
      <c r="M146" s="233"/>
      <c r="N146" s="240"/>
      <c r="O146" s="282"/>
      <c r="P146" s="282"/>
      <c r="Q146" s="233"/>
      <c r="R146" s="228"/>
      <c r="S146" s="228"/>
      <c r="T146" s="223"/>
      <c r="U146" s="282"/>
      <c r="V146" s="282"/>
      <c r="W146" s="233"/>
      <c r="X146" s="319" t="e">
        <f>SUM(#REF!+#REF!)</f>
        <v>#REF!</v>
      </c>
      <c r="Y146" s="221"/>
      <c r="Z146" s="228"/>
      <c r="AA146" s="228"/>
      <c r="AB146" s="228"/>
    </row>
    <row r="147" spans="1:28" s="51" customFormat="1" ht="21.6" customHeight="1">
      <c r="A147" s="221">
        <v>73</v>
      </c>
      <c r="B147" s="222" t="s">
        <v>433</v>
      </c>
      <c r="C147" s="223">
        <v>5182</v>
      </c>
      <c r="D147" s="224">
        <v>50</v>
      </c>
      <c r="E147" s="282">
        <v>82</v>
      </c>
      <c r="F147" s="223" t="s">
        <v>1042</v>
      </c>
      <c r="G147" s="223">
        <v>14</v>
      </c>
      <c r="H147" s="223">
        <v>0</v>
      </c>
      <c r="I147" s="223">
        <v>0</v>
      </c>
      <c r="J147" s="306">
        <v>5600</v>
      </c>
      <c r="K147" s="282"/>
      <c r="L147" s="306">
        <v>5600</v>
      </c>
      <c r="M147" s="233"/>
      <c r="N147" s="240"/>
      <c r="O147" s="282"/>
      <c r="P147" s="282"/>
      <c r="Q147" s="233"/>
      <c r="R147" s="228"/>
      <c r="S147" s="228"/>
      <c r="T147" s="223"/>
      <c r="U147" s="282"/>
      <c r="V147" s="282"/>
      <c r="W147" s="233"/>
      <c r="X147" s="319" t="e">
        <f>SUM(#REF!+#REF!)</f>
        <v>#REF!</v>
      </c>
      <c r="Y147" s="221">
        <v>73</v>
      </c>
      <c r="Z147" s="228" t="s">
        <v>63</v>
      </c>
      <c r="AA147" s="228" t="s">
        <v>1184</v>
      </c>
      <c r="AB147" s="228" t="s">
        <v>1185</v>
      </c>
    </row>
    <row r="148" spans="1:28" s="51" customFormat="1" ht="21.6" customHeight="1">
      <c r="A148" s="221">
        <v>74</v>
      </c>
      <c r="B148" s="222" t="s">
        <v>433</v>
      </c>
      <c r="C148" s="223">
        <v>8242</v>
      </c>
      <c r="D148" s="224">
        <v>158</v>
      </c>
      <c r="E148" s="282">
        <v>42</v>
      </c>
      <c r="F148" s="223" t="s">
        <v>1042</v>
      </c>
      <c r="G148" s="223">
        <v>10</v>
      </c>
      <c r="H148" s="223">
        <v>0</v>
      </c>
      <c r="I148" s="223">
        <v>0</v>
      </c>
      <c r="J148" s="306">
        <v>4000</v>
      </c>
      <c r="K148" s="282"/>
      <c r="L148" s="306">
        <v>4000</v>
      </c>
      <c r="M148" s="233"/>
      <c r="N148" s="240"/>
      <c r="O148" s="282"/>
      <c r="P148" s="282"/>
      <c r="Q148" s="233"/>
      <c r="R148" s="228"/>
      <c r="S148" s="228"/>
      <c r="T148" s="223"/>
      <c r="U148" s="282"/>
      <c r="V148" s="282"/>
      <c r="W148" s="233"/>
      <c r="X148" s="319" t="e">
        <f>SUM(#REF!+#REF!)</f>
        <v>#REF!</v>
      </c>
      <c r="Y148" s="221">
        <v>74</v>
      </c>
      <c r="Z148" s="228" t="s">
        <v>70</v>
      </c>
      <c r="AA148" s="228" t="s">
        <v>1186</v>
      </c>
      <c r="AB148" s="228" t="s">
        <v>1185</v>
      </c>
    </row>
    <row r="149" spans="1:28" s="51" customFormat="1" ht="21.6" customHeight="1">
      <c r="A149" s="221">
        <v>75</v>
      </c>
      <c r="B149" s="222" t="s">
        <v>433</v>
      </c>
      <c r="C149" s="223">
        <v>4160</v>
      </c>
      <c r="D149" s="224">
        <v>87</v>
      </c>
      <c r="E149" s="282">
        <v>60</v>
      </c>
      <c r="F149" s="223" t="s">
        <v>1042</v>
      </c>
      <c r="G149" s="223">
        <v>19</v>
      </c>
      <c r="H149" s="223">
        <v>0</v>
      </c>
      <c r="I149" s="223">
        <v>0</v>
      </c>
      <c r="J149" s="306">
        <v>7600</v>
      </c>
      <c r="K149" s="282"/>
      <c r="L149" s="306">
        <v>7600</v>
      </c>
      <c r="M149" s="233"/>
      <c r="N149" s="240"/>
      <c r="O149" s="282"/>
      <c r="P149" s="282"/>
      <c r="Q149" s="233"/>
      <c r="R149" s="228"/>
      <c r="S149" s="228"/>
      <c r="T149" s="223"/>
      <c r="U149" s="282"/>
      <c r="V149" s="282"/>
      <c r="W149" s="233"/>
      <c r="X149" s="319" t="e">
        <f>SUM(#REF!+#REF!)</f>
        <v>#REF!</v>
      </c>
      <c r="Y149" s="221">
        <v>75</v>
      </c>
      <c r="Z149" s="228" t="s">
        <v>70</v>
      </c>
      <c r="AA149" s="228" t="s">
        <v>1187</v>
      </c>
      <c r="AB149" s="228" t="s">
        <v>1188</v>
      </c>
    </row>
    <row r="150" spans="1:28" s="51" customFormat="1" ht="21.6" customHeight="1">
      <c r="A150" s="221">
        <v>76</v>
      </c>
      <c r="B150" s="222" t="s">
        <v>433</v>
      </c>
      <c r="C150" s="223">
        <v>4017</v>
      </c>
      <c r="D150" s="224">
        <v>34</v>
      </c>
      <c r="E150" s="282"/>
      <c r="F150" s="223" t="s">
        <v>1042</v>
      </c>
      <c r="G150" s="223">
        <v>30</v>
      </c>
      <c r="H150" s="223">
        <v>0</v>
      </c>
      <c r="I150" s="223">
        <v>0</v>
      </c>
      <c r="J150" s="306">
        <v>12000</v>
      </c>
      <c r="K150" s="282"/>
      <c r="L150" s="306">
        <v>12000</v>
      </c>
      <c r="M150" s="233"/>
      <c r="N150" s="240"/>
      <c r="O150" s="282"/>
      <c r="P150" s="282"/>
      <c r="Q150" s="233"/>
      <c r="R150" s="228"/>
      <c r="S150" s="228"/>
      <c r="T150" s="223"/>
      <c r="U150" s="282"/>
      <c r="V150" s="282"/>
      <c r="W150" s="233"/>
      <c r="X150" s="319" t="e">
        <f>SUM(#REF!+#REF!)</f>
        <v>#REF!</v>
      </c>
      <c r="Y150" s="221">
        <v>76</v>
      </c>
      <c r="Z150" s="228" t="s">
        <v>70</v>
      </c>
      <c r="AA150" s="228" t="s">
        <v>1189</v>
      </c>
      <c r="AB150" s="228" t="s">
        <v>1190</v>
      </c>
    </row>
    <row r="151" spans="1:28" s="51" customFormat="1" ht="21.6" customHeight="1">
      <c r="A151" s="221">
        <v>77</v>
      </c>
      <c r="B151" s="222" t="s">
        <v>106</v>
      </c>
      <c r="C151" s="223" t="s">
        <v>84</v>
      </c>
      <c r="D151" s="224" t="s">
        <v>84</v>
      </c>
      <c r="E151" s="282"/>
      <c r="F151" s="223" t="s">
        <v>1042</v>
      </c>
      <c r="G151" s="223">
        <v>10</v>
      </c>
      <c r="H151" s="223">
        <v>0</v>
      </c>
      <c r="I151" s="223">
        <v>0</v>
      </c>
      <c r="J151" s="306">
        <v>4000</v>
      </c>
      <c r="K151" s="282"/>
      <c r="L151" s="306">
        <v>4000</v>
      </c>
      <c r="M151" s="233"/>
      <c r="N151" s="240"/>
      <c r="O151" s="282"/>
      <c r="P151" s="282"/>
      <c r="Q151" s="233"/>
      <c r="R151" s="228"/>
      <c r="S151" s="228"/>
      <c r="T151" s="223"/>
      <c r="U151" s="282"/>
      <c r="V151" s="282"/>
      <c r="W151" s="233"/>
      <c r="X151" s="319" t="e">
        <f>SUM(#REF!+#REF!)</f>
        <v>#REF!</v>
      </c>
      <c r="Y151" s="221">
        <v>77</v>
      </c>
      <c r="Z151" s="228" t="s">
        <v>63</v>
      </c>
      <c r="AA151" s="228" t="s">
        <v>1191</v>
      </c>
      <c r="AB151" s="228" t="s">
        <v>1192</v>
      </c>
    </row>
    <row r="152" spans="1:28" s="51" customFormat="1" ht="21.6" customHeight="1">
      <c r="A152" s="221">
        <v>78</v>
      </c>
      <c r="B152" s="222" t="s">
        <v>433</v>
      </c>
      <c r="C152" s="223">
        <v>5052</v>
      </c>
      <c r="D152" s="224">
        <v>44</v>
      </c>
      <c r="E152" s="282">
        <v>52</v>
      </c>
      <c r="F152" s="223"/>
      <c r="G152" s="223">
        <v>9</v>
      </c>
      <c r="H152" s="223">
        <v>0</v>
      </c>
      <c r="I152" s="223">
        <v>69</v>
      </c>
      <c r="J152" s="306">
        <v>3669</v>
      </c>
      <c r="K152" s="282"/>
      <c r="L152" s="306">
        <v>3669</v>
      </c>
      <c r="M152" s="233"/>
      <c r="N152" s="240"/>
      <c r="O152" s="282"/>
      <c r="P152" s="282"/>
      <c r="Q152" s="233"/>
      <c r="R152" s="228"/>
      <c r="S152" s="228"/>
      <c r="T152" s="223"/>
      <c r="U152" s="282"/>
      <c r="V152" s="282"/>
      <c r="W152" s="233"/>
      <c r="X152" s="319" t="e">
        <f>SUM(#REF!+#REF!)</f>
        <v>#REF!</v>
      </c>
      <c r="Y152" s="221">
        <v>78</v>
      </c>
      <c r="Z152" s="228" t="s">
        <v>70</v>
      </c>
      <c r="AA152" s="228" t="s">
        <v>1193</v>
      </c>
      <c r="AB152" s="228" t="s">
        <v>1194</v>
      </c>
    </row>
    <row r="153" spans="1:28" s="51" customFormat="1" ht="21.6" customHeight="1">
      <c r="A153" s="221">
        <v>79</v>
      </c>
      <c r="B153" s="222" t="s">
        <v>433</v>
      </c>
      <c r="C153" s="223">
        <v>8229</v>
      </c>
      <c r="D153" s="224">
        <v>167</v>
      </c>
      <c r="E153" s="282">
        <v>29</v>
      </c>
      <c r="F153" s="223" t="s">
        <v>1042</v>
      </c>
      <c r="G153" s="223">
        <v>9</v>
      </c>
      <c r="H153" s="223">
        <v>0</v>
      </c>
      <c r="I153" s="223">
        <v>0</v>
      </c>
      <c r="J153" s="306">
        <v>3600</v>
      </c>
      <c r="K153" s="282"/>
      <c r="L153" s="306">
        <v>3600</v>
      </c>
      <c r="M153" s="233"/>
      <c r="N153" s="240"/>
      <c r="O153" s="282"/>
      <c r="P153" s="282"/>
      <c r="Q153" s="233"/>
      <c r="R153" s="228"/>
      <c r="S153" s="228"/>
      <c r="T153" s="223"/>
      <c r="U153" s="282"/>
      <c r="V153" s="282"/>
      <c r="W153" s="233"/>
      <c r="X153" s="319" t="e">
        <f>SUM(#REF!+#REF!)</f>
        <v>#REF!</v>
      </c>
      <c r="Y153" s="221">
        <v>79</v>
      </c>
      <c r="Z153" s="228" t="s">
        <v>63</v>
      </c>
      <c r="AA153" s="228" t="s">
        <v>1195</v>
      </c>
      <c r="AB153" s="228" t="s">
        <v>1185</v>
      </c>
    </row>
    <row r="154" spans="1:28" s="51" customFormat="1" ht="21.6" customHeight="1">
      <c r="A154" s="221">
        <v>80</v>
      </c>
      <c r="B154" s="222" t="s">
        <v>459</v>
      </c>
      <c r="C154" s="223">
        <v>251</v>
      </c>
      <c r="D154" s="224">
        <v>1</v>
      </c>
      <c r="E154" s="282">
        <v>1</v>
      </c>
      <c r="F154" s="223" t="s">
        <v>1042</v>
      </c>
      <c r="G154" s="223">
        <v>28</v>
      </c>
      <c r="H154" s="223">
        <v>0</v>
      </c>
      <c r="I154" s="223">
        <v>0</v>
      </c>
      <c r="J154" s="306">
        <v>11200</v>
      </c>
      <c r="K154" s="282"/>
      <c r="L154" s="306">
        <v>11200</v>
      </c>
      <c r="M154" s="233"/>
      <c r="N154" s="240"/>
      <c r="O154" s="282"/>
      <c r="P154" s="282"/>
      <c r="Q154" s="233"/>
      <c r="R154" s="228"/>
      <c r="S154" s="228"/>
      <c r="T154" s="223"/>
      <c r="U154" s="282"/>
      <c r="V154" s="282"/>
      <c r="W154" s="233"/>
      <c r="X154" s="319" t="e">
        <f>SUM(#REF!+#REF!)</f>
        <v>#REF!</v>
      </c>
      <c r="Y154" s="221">
        <v>80</v>
      </c>
      <c r="Z154" s="228" t="s">
        <v>70</v>
      </c>
      <c r="AA154" s="228" t="s">
        <v>1196</v>
      </c>
      <c r="AB154" s="228" t="s">
        <v>1081</v>
      </c>
    </row>
    <row r="155" spans="1:28" s="51" customFormat="1" ht="21.6" customHeight="1">
      <c r="A155" s="221"/>
      <c r="B155" s="222" t="s">
        <v>433</v>
      </c>
      <c r="C155" s="223">
        <v>7712</v>
      </c>
      <c r="D155" s="224">
        <v>167</v>
      </c>
      <c r="E155" s="282">
        <v>12</v>
      </c>
      <c r="F155" s="223"/>
      <c r="G155" s="223">
        <v>3</v>
      </c>
      <c r="H155" s="223">
        <v>0</v>
      </c>
      <c r="I155" s="223">
        <v>64</v>
      </c>
      <c r="J155" s="306">
        <v>1264</v>
      </c>
      <c r="K155" s="282"/>
      <c r="L155" s="306">
        <v>1264</v>
      </c>
      <c r="M155" s="233"/>
      <c r="N155" s="240"/>
      <c r="O155" s="282"/>
      <c r="P155" s="282"/>
      <c r="Q155" s="233"/>
      <c r="R155" s="228"/>
      <c r="S155" s="228"/>
      <c r="T155" s="223"/>
      <c r="U155" s="282"/>
      <c r="V155" s="282"/>
      <c r="W155" s="233"/>
      <c r="X155" s="319" t="e">
        <f>SUM(#REF!+#REF!)</f>
        <v>#REF!</v>
      </c>
      <c r="Y155" s="221"/>
      <c r="Z155" s="228"/>
      <c r="AA155" s="228"/>
      <c r="AB155" s="228"/>
    </row>
    <row r="156" spans="1:28" s="51" customFormat="1" ht="21.6" customHeight="1">
      <c r="A156" s="221">
        <v>81</v>
      </c>
      <c r="B156" s="222" t="s">
        <v>433</v>
      </c>
      <c r="C156" s="223">
        <v>4159</v>
      </c>
      <c r="D156" s="224">
        <v>86</v>
      </c>
      <c r="E156" s="282">
        <v>59</v>
      </c>
      <c r="F156" s="223" t="s">
        <v>1042</v>
      </c>
      <c r="G156" s="223">
        <v>10</v>
      </c>
      <c r="H156" s="223">
        <v>0</v>
      </c>
      <c r="I156" s="223">
        <v>0</v>
      </c>
      <c r="J156" s="306">
        <v>4000</v>
      </c>
      <c r="K156" s="282"/>
      <c r="L156" s="306">
        <v>4000</v>
      </c>
      <c r="M156" s="233"/>
      <c r="N156" s="240"/>
      <c r="O156" s="282"/>
      <c r="P156" s="282"/>
      <c r="Q156" s="233"/>
      <c r="R156" s="228"/>
      <c r="S156" s="228"/>
      <c r="T156" s="223"/>
      <c r="U156" s="282"/>
      <c r="V156" s="282"/>
      <c r="W156" s="233"/>
      <c r="X156" s="319" t="e">
        <f>SUM(#REF!+#REF!)</f>
        <v>#REF!</v>
      </c>
      <c r="Y156" s="221">
        <v>81</v>
      </c>
      <c r="Z156" s="228" t="s">
        <v>63</v>
      </c>
      <c r="AA156" s="228" t="s">
        <v>1197</v>
      </c>
      <c r="AB156" s="228" t="s">
        <v>1145</v>
      </c>
    </row>
    <row r="157" spans="1:28" s="51" customFormat="1" ht="21.6" customHeight="1">
      <c r="A157" s="221">
        <v>82</v>
      </c>
      <c r="B157" s="222" t="s">
        <v>433</v>
      </c>
      <c r="C157" s="223">
        <v>3755</v>
      </c>
      <c r="D157" s="224">
        <v>39</v>
      </c>
      <c r="E157" s="282">
        <v>55</v>
      </c>
      <c r="F157" s="223" t="s">
        <v>1042</v>
      </c>
      <c r="G157" s="223">
        <v>6</v>
      </c>
      <c r="H157" s="223">
        <v>0</v>
      </c>
      <c r="I157" s="223">
        <v>26</v>
      </c>
      <c r="J157" s="306">
        <v>2426</v>
      </c>
      <c r="K157" s="282"/>
      <c r="L157" s="306">
        <v>2426</v>
      </c>
      <c r="M157" s="233"/>
      <c r="N157" s="240"/>
      <c r="O157" s="282"/>
      <c r="P157" s="282"/>
      <c r="Q157" s="233"/>
      <c r="R157" s="228"/>
      <c r="S157" s="228"/>
      <c r="T157" s="223"/>
      <c r="U157" s="282"/>
      <c r="V157" s="282"/>
      <c r="W157" s="233"/>
      <c r="X157" s="319" t="e">
        <f>SUM(#REF!+#REF!)</f>
        <v>#REF!</v>
      </c>
      <c r="Y157" s="221">
        <v>82</v>
      </c>
      <c r="Z157" s="228" t="s">
        <v>70</v>
      </c>
      <c r="AA157" s="228" t="s">
        <v>1198</v>
      </c>
      <c r="AB157" s="228" t="s">
        <v>1199</v>
      </c>
    </row>
    <row r="158" spans="1:28" s="51" customFormat="1" ht="21.6" customHeight="1">
      <c r="A158" s="221"/>
      <c r="B158" s="222" t="s">
        <v>433</v>
      </c>
      <c r="C158" s="223">
        <v>6001</v>
      </c>
      <c r="D158" s="224">
        <v>142</v>
      </c>
      <c r="E158" s="282">
        <v>1</v>
      </c>
      <c r="F158" s="223"/>
      <c r="G158" s="223">
        <v>7</v>
      </c>
      <c r="H158" s="223">
        <v>0</v>
      </c>
      <c r="I158" s="223">
        <v>0</v>
      </c>
      <c r="J158" s="306">
        <v>2800</v>
      </c>
      <c r="K158" s="282"/>
      <c r="L158" s="306">
        <v>2800</v>
      </c>
      <c r="M158" s="233"/>
      <c r="N158" s="240"/>
      <c r="O158" s="282"/>
      <c r="P158" s="282"/>
      <c r="Q158" s="233"/>
      <c r="R158" s="228"/>
      <c r="S158" s="228"/>
      <c r="T158" s="223"/>
      <c r="U158" s="282"/>
      <c r="V158" s="282"/>
      <c r="W158" s="233"/>
      <c r="X158" s="319" t="e">
        <f>SUM(#REF!+#REF!)</f>
        <v>#REF!</v>
      </c>
      <c r="Y158" s="221"/>
      <c r="Z158" s="228"/>
      <c r="AA158" s="228"/>
      <c r="AB158" s="228"/>
    </row>
    <row r="159" spans="1:28" s="51" customFormat="1" ht="21.6" customHeight="1">
      <c r="A159" s="221"/>
      <c r="B159" s="222" t="s">
        <v>433</v>
      </c>
      <c r="C159" s="223">
        <v>6002</v>
      </c>
      <c r="D159" s="224">
        <v>143</v>
      </c>
      <c r="E159" s="282">
        <v>2</v>
      </c>
      <c r="F159" s="223"/>
      <c r="G159" s="223">
        <v>7</v>
      </c>
      <c r="H159" s="223">
        <v>0</v>
      </c>
      <c r="I159" s="223">
        <v>0</v>
      </c>
      <c r="J159" s="306">
        <v>2800</v>
      </c>
      <c r="K159" s="282"/>
      <c r="L159" s="306">
        <v>2800</v>
      </c>
      <c r="M159" s="233"/>
      <c r="N159" s="240"/>
      <c r="O159" s="282"/>
      <c r="P159" s="282"/>
      <c r="Q159" s="233"/>
      <c r="R159" s="228"/>
      <c r="S159" s="228"/>
      <c r="T159" s="223"/>
      <c r="U159" s="282"/>
      <c r="V159" s="282"/>
      <c r="W159" s="233"/>
      <c r="X159" s="319" t="e">
        <f>SUM(#REF!+#REF!)</f>
        <v>#REF!</v>
      </c>
      <c r="Y159" s="221"/>
      <c r="Z159" s="228"/>
      <c r="AA159" s="228"/>
      <c r="AB159" s="228"/>
    </row>
    <row r="160" spans="1:28" s="51" customFormat="1" ht="21.6" customHeight="1">
      <c r="A160" s="221"/>
      <c r="B160" s="222" t="s">
        <v>433</v>
      </c>
      <c r="C160" s="223">
        <v>6003</v>
      </c>
      <c r="D160" s="224">
        <v>144</v>
      </c>
      <c r="E160" s="282">
        <v>3</v>
      </c>
      <c r="F160" s="223"/>
      <c r="G160" s="223">
        <v>7</v>
      </c>
      <c r="H160" s="223">
        <v>0</v>
      </c>
      <c r="I160" s="223">
        <v>0</v>
      </c>
      <c r="J160" s="306">
        <v>2800</v>
      </c>
      <c r="K160" s="282"/>
      <c r="L160" s="306">
        <v>2800</v>
      </c>
      <c r="M160" s="233"/>
      <c r="N160" s="240"/>
      <c r="O160" s="282"/>
      <c r="P160" s="282"/>
      <c r="Q160" s="233"/>
      <c r="R160" s="228"/>
      <c r="S160" s="228"/>
      <c r="T160" s="223"/>
      <c r="U160" s="282"/>
      <c r="V160" s="282"/>
      <c r="W160" s="233"/>
      <c r="X160" s="319" t="e">
        <f>SUM(#REF!+#REF!)</f>
        <v>#REF!</v>
      </c>
      <c r="Y160" s="221"/>
      <c r="Z160" s="228"/>
      <c r="AA160" s="228"/>
      <c r="AB160" s="228"/>
    </row>
    <row r="161" spans="1:28" s="51" customFormat="1" ht="21.6" customHeight="1">
      <c r="A161" s="221"/>
      <c r="B161" s="222" t="s">
        <v>433</v>
      </c>
      <c r="C161" s="223">
        <v>6004</v>
      </c>
      <c r="D161" s="224">
        <v>145</v>
      </c>
      <c r="E161" s="282">
        <v>4</v>
      </c>
      <c r="F161" s="223"/>
      <c r="G161" s="223">
        <v>7</v>
      </c>
      <c r="H161" s="223">
        <v>0</v>
      </c>
      <c r="I161" s="223">
        <v>0</v>
      </c>
      <c r="J161" s="306">
        <v>2800</v>
      </c>
      <c r="K161" s="282"/>
      <c r="L161" s="306">
        <v>2800</v>
      </c>
      <c r="M161" s="233"/>
      <c r="N161" s="240"/>
      <c r="O161" s="282"/>
      <c r="P161" s="282"/>
      <c r="Q161" s="233"/>
      <c r="R161" s="228"/>
      <c r="S161" s="228"/>
      <c r="T161" s="223"/>
      <c r="U161" s="282"/>
      <c r="V161" s="282"/>
      <c r="W161" s="233"/>
      <c r="X161" s="319" t="e">
        <f>SUM(#REF!+#REF!)</f>
        <v>#REF!</v>
      </c>
      <c r="Y161" s="221"/>
      <c r="Z161" s="228"/>
      <c r="AA161" s="228"/>
      <c r="AB161" s="228"/>
    </row>
    <row r="162" spans="1:28" s="51" customFormat="1" ht="21.6" customHeight="1">
      <c r="A162" s="221"/>
      <c r="B162" s="222" t="s">
        <v>433</v>
      </c>
      <c r="C162" s="223">
        <v>6005</v>
      </c>
      <c r="D162" s="224">
        <v>146</v>
      </c>
      <c r="E162" s="282">
        <v>5</v>
      </c>
      <c r="F162" s="223"/>
      <c r="G162" s="223">
        <v>7</v>
      </c>
      <c r="H162" s="223">
        <v>0</v>
      </c>
      <c r="I162" s="223">
        <v>0</v>
      </c>
      <c r="J162" s="306">
        <v>2800</v>
      </c>
      <c r="K162" s="282"/>
      <c r="L162" s="306">
        <v>2800</v>
      </c>
      <c r="M162" s="233"/>
      <c r="N162" s="240"/>
      <c r="O162" s="282"/>
      <c r="P162" s="282"/>
      <c r="Q162" s="233"/>
      <c r="R162" s="228"/>
      <c r="S162" s="228"/>
      <c r="T162" s="223"/>
      <c r="U162" s="282"/>
      <c r="V162" s="282"/>
      <c r="W162" s="233"/>
      <c r="X162" s="319" t="e">
        <f>SUM(#REF!+#REF!)</f>
        <v>#REF!</v>
      </c>
      <c r="Y162" s="221"/>
      <c r="Z162" s="228"/>
      <c r="AA162" s="228"/>
      <c r="AB162" s="228"/>
    </row>
    <row r="163" spans="1:28" s="51" customFormat="1" ht="22.8" customHeight="1">
      <c r="A163" s="225">
        <v>83</v>
      </c>
      <c r="B163" s="234" t="s">
        <v>106</v>
      </c>
      <c r="C163" s="223" t="s">
        <v>84</v>
      </c>
      <c r="D163" s="224" t="s">
        <v>84</v>
      </c>
      <c r="E163" s="282"/>
      <c r="F163" s="223" t="s">
        <v>1042</v>
      </c>
      <c r="G163" s="223">
        <v>12</v>
      </c>
      <c r="H163" s="223">
        <v>0</v>
      </c>
      <c r="I163" s="223">
        <v>0</v>
      </c>
      <c r="J163" s="306">
        <v>4800</v>
      </c>
      <c r="K163" s="282"/>
      <c r="L163" s="306">
        <v>4800</v>
      </c>
      <c r="M163" s="233"/>
      <c r="N163" s="240"/>
      <c r="O163" s="282"/>
      <c r="P163" s="282"/>
      <c r="Q163" s="232"/>
      <c r="R163" s="230"/>
      <c r="S163" s="228"/>
      <c r="T163" s="223"/>
      <c r="U163" s="282"/>
      <c r="V163" s="282"/>
      <c r="W163" s="233"/>
      <c r="X163" s="319" t="e">
        <f>SUM(#REF!+#REF!)</f>
        <v>#REF!</v>
      </c>
      <c r="Y163" s="225">
        <v>83</v>
      </c>
      <c r="Z163" s="230" t="s">
        <v>63</v>
      </c>
      <c r="AA163" s="230" t="s">
        <v>1200</v>
      </c>
      <c r="AB163" s="228" t="s">
        <v>1121</v>
      </c>
    </row>
    <row r="164" spans="1:28" s="51" customFormat="1" ht="22.8" customHeight="1">
      <c r="A164" s="225">
        <v>84</v>
      </c>
      <c r="B164" s="222" t="s">
        <v>433</v>
      </c>
      <c r="C164" s="223">
        <v>8014</v>
      </c>
      <c r="D164" s="224">
        <v>164</v>
      </c>
      <c r="E164" s="282">
        <v>14</v>
      </c>
      <c r="F164" s="223" t="s">
        <v>1042</v>
      </c>
      <c r="G164" s="223">
        <v>10</v>
      </c>
      <c r="H164" s="223">
        <v>0</v>
      </c>
      <c r="I164" s="223">
        <v>0</v>
      </c>
      <c r="J164" s="306">
        <v>4000</v>
      </c>
      <c r="K164" s="282"/>
      <c r="L164" s="306">
        <v>4000</v>
      </c>
      <c r="M164" s="233"/>
      <c r="N164" s="240"/>
      <c r="O164" s="282"/>
      <c r="P164" s="282"/>
      <c r="Q164" s="232"/>
      <c r="R164" s="230"/>
      <c r="S164" s="228"/>
      <c r="T164" s="223"/>
      <c r="U164" s="282"/>
      <c r="V164" s="282"/>
      <c r="W164" s="233"/>
      <c r="X164" s="319" t="e">
        <f>SUM(#REF!+#REF!)</f>
        <v>#REF!</v>
      </c>
      <c r="Y164" s="225">
        <v>84</v>
      </c>
      <c r="Z164" s="230" t="s">
        <v>86</v>
      </c>
      <c r="AA164" s="230" t="s">
        <v>1201</v>
      </c>
      <c r="AB164" s="228" t="s">
        <v>1089</v>
      </c>
    </row>
    <row r="165" spans="1:28" s="51" customFormat="1" ht="22.8" customHeight="1">
      <c r="A165" s="221">
        <v>85</v>
      </c>
      <c r="B165" s="222" t="s">
        <v>433</v>
      </c>
      <c r="C165" s="223">
        <v>4013</v>
      </c>
      <c r="D165" s="224">
        <v>8</v>
      </c>
      <c r="E165" s="282">
        <v>13</v>
      </c>
      <c r="F165" s="223" t="s">
        <v>1042</v>
      </c>
      <c r="G165" s="223">
        <v>36</v>
      </c>
      <c r="H165" s="223">
        <v>0</v>
      </c>
      <c r="I165" s="223">
        <v>0</v>
      </c>
      <c r="J165" s="306">
        <v>14400</v>
      </c>
      <c r="K165" s="282"/>
      <c r="L165" s="306">
        <v>14400</v>
      </c>
      <c r="M165" s="233"/>
      <c r="N165" s="240"/>
      <c r="O165" s="282"/>
      <c r="P165" s="282"/>
      <c r="Q165" s="233"/>
      <c r="R165" s="228"/>
      <c r="S165" s="228"/>
      <c r="T165" s="223"/>
      <c r="U165" s="282"/>
      <c r="V165" s="282"/>
      <c r="W165" s="233"/>
      <c r="X165" s="319" t="e">
        <f>SUM(#REF!+#REF!)</f>
        <v>#REF!</v>
      </c>
      <c r="Y165" s="221">
        <v>85</v>
      </c>
      <c r="Z165" s="228" t="s">
        <v>63</v>
      </c>
      <c r="AA165" s="228" t="s">
        <v>1202</v>
      </c>
      <c r="AB165" s="228" t="s">
        <v>1203</v>
      </c>
    </row>
    <row r="166" spans="1:28" s="51" customFormat="1" ht="22.8" customHeight="1">
      <c r="A166" s="221"/>
      <c r="B166" s="222" t="s">
        <v>112</v>
      </c>
      <c r="C166" s="223" t="s">
        <v>84</v>
      </c>
      <c r="D166" s="224" t="s">
        <v>84</v>
      </c>
      <c r="E166" s="282"/>
      <c r="F166" s="223"/>
      <c r="G166" s="223">
        <v>4</v>
      </c>
      <c r="H166" s="223">
        <v>0</v>
      </c>
      <c r="I166" s="223">
        <v>0</v>
      </c>
      <c r="J166" s="306">
        <v>1600</v>
      </c>
      <c r="K166" s="282"/>
      <c r="L166" s="306">
        <v>1600</v>
      </c>
      <c r="M166" s="233"/>
      <c r="N166" s="240"/>
      <c r="O166" s="282"/>
      <c r="P166" s="282"/>
      <c r="Q166" s="233"/>
      <c r="R166" s="228"/>
      <c r="S166" s="228"/>
      <c r="T166" s="223"/>
      <c r="U166" s="282"/>
      <c r="V166" s="282"/>
      <c r="W166" s="233"/>
      <c r="X166" s="319" t="e">
        <f>SUM(#REF!+#REF!)</f>
        <v>#REF!</v>
      </c>
      <c r="Y166" s="221"/>
      <c r="Z166" s="228"/>
      <c r="AA166" s="228"/>
      <c r="AB166" s="228"/>
    </row>
    <row r="167" spans="1:28" s="51" customFormat="1" ht="22.8" customHeight="1">
      <c r="A167" s="221">
        <v>86</v>
      </c>
      <c r="B167" s="222" t="s">
        <v>433</v>
      </c>
      <c r="C167" s="223">
        <v>3207</v>
      </c>
      <c r="D167" s="224">
        <v>88</v>
      </c>
      <c r="E167" s="282">
        <v>7</v>
      </c>
      <c r="F167" s="223" t="s">
        <v>1042</v>
      </c>
      <c r="G167" s="223">
        <v>16</v>
      </c>
      <c r="H167" s="223">
        <v>0</v>
      </c>
      <c r="I167" s="223">
        <v>46</v>
      </c>
      <c r="J167" s="306">
        <v>6446</v>
      </c>
      <c r="K167" s="282"/>
      <c r="L167" s="306">
        <v>6446</v>
      </c>
      <c r="M167" s="233"/>
      <c r="N167" s="240"/>
      <c r="O167" s="282"/>
      <c r="P167" s="282"/>
      <c r="Q167" s="233"/>
      <c r="R167" s="228"/>
      <c r="S167" s="228"/>
      <c r="T167" s="223"/>
      <c r="U167" s="282"/>
      <c r="V167" s="282"/>
      <c r="W167" s="233"/>
      <c r="X167" s="319" t="e">
        <f>SUM(#REF!+#REF!)</f>
        <v>#REF!</v>
      </c>
      <c r="Y167" s="221">
        <v>86</v>
      </c>
      <c r="Z167" s="228" t="s">
        <v>70</v>
      </c>
      <c r="AA167" s="228" t="s">
        <v>1204</v>
      </c>
      <c r="AB167" s="228" t="s">
        <v>1205</v>
      </c>
    </row>
    <row r="168" spans="1:28" s="51" customFormat="1" ht="22.8" customHeight="1">
      <c r="A168" s="221">
        <v>87</v>
      </c>
      <c r="B168" s="222" t="s">
        <v>433</v>
      </c>
      <c r="C168" s="223">
        <v>4157</v>
      </c>
      <c r="D168" s="224">
        <v>84</v>
      </c>
      <c r="E168" s="282">
        <v>57</v>
      </c>
      <c r="F168" s="223" t="s">
        <v>1042</v>
      </c>
      <c r="G168" s="223">
        <v>29</v>
      </c>
      <c r="H168" s="223">
        <v>1</v>
      </c>
      <c r="I168" s="223">
        <v>43</v>
      </c>
      <c r="J168" s="236">
        <f>SUM(G168*400+H168*100+I168)</f>
        <v>11743</v>
      </c>
      <c r="K168" s="282"/>
      <c r="L168" s="236">
        <v>11743</v>
      </c>
      <c r="M168" s="233"/>
      <c r="N168" s="240"/>
      <c r="O168" s="282"/>
      <c r="P168" s="282"/>
      <c r="Q168" s="233"/>
      <c r="R168" s="228"/>
      <c r="S168" s="228"/>
      <c r="T168" s="223"/>
      <c r="U168" s="282"/>
      <c r="V168" s="282"/>
      <c r="W168" s="233"/>
      <c r="X168" s="319" t="e">
        <f>SUM(#REF!+#REF!)</f>
        <v>#REF!</v>
      </c>
      <c r="Y168" s="221">
        <v>87</v>
      </c>
      <c r="Z168" s="228" t="s">
        <v>63</v>
      </c>
      <c r="AA168" s="228" t="s">
        <v>1206</v>
      </c>
      <c r="AB168" s="228" t="s">
        <v>1207</v>
      </c>
    </row>
    <row r="169" spans="1:28" s="51" customFormat="1" ht="22.8" customHeight="1">
      <c r="A169" s="221"/>
      <c r="B169" s="222" t="s">
        <v>433</v>
      </c>
      <c r="C169" s="223">
        <v>3737</v>
      </c>
      <c r="D169" s="224">
        <v>108</v>
      </c>
      <c r="E169" s="282">
        <v>37</v>
      </c>
      <c r="F169" s="223"/>
      <c r="G169" s="223">
        <v>12</v>
      </c>
      <c r="H169" s="223">
        <v>0</v>
      </c>
      <c r="I169" s="223">
        <v>0</v>
      </c>
      <c r="J169" s="306">
        <v>4800</v>
      </c>
      <c r="K169" s="282"/>
      <c r="L169" s="306">
        <v>4800</v>
      </c>
      <c r="M169" s="233"/>
      <c r="N169" s="240"/>
      <c r="O169" s="282"/>
      <c r="P169" s="282"/>
      <c r="Q169" s="233"/>
      <c r="R169" s="228"/>
      <c r="S169" s="228"/>
      <c r="T169" s="223"/>
      <c r="U169" s="282"/>
      <c r="V169" s="282"/>
      <c r="W169" s="233"/>
      <c r="X169" s="319" t="e">
        <f>SUM(#REF!+#REF!)</f>
        <v>#REF!</v>
      </c>
      <c r="Y169" s="221"/>
      <c r="Z169" s="228"/>
      <c r="AA169" s="228"/>
      <c r="AB169" s="228" t="s">
        <v>1208</v>
      </c>
    </row>
    <row r="170" spans="1:28" s="51" customFormat="1" ht="22.8" customHeight="1">
      <c r="A170" s="221">
        <v>88</v>
      </c>
      <c r="B170" s="222" t="s">
        <v>433</v>
      </c>
      <c r="C170" s="223">
        <v>4035</v>
      </c>
      <c r="D170" s="224">
        <v>61</v>
      </c>
      <c r="E170" s="282">
        <v>35</v>
      </c>
      <c r="F170" s="223" t="s">
        <v>1042</v>
      </c>
      <c r="G170" s="223">
        <v>30</v>
      </c>
      <c r="H170" s="223">
        <v>0</v>
      </c>
      <c r="I170" s="223">
        <v>0</v>
      </c>
      <c r="J170" s="306">
        <v>12000</v>
      </c>
      <c r="K170" s="282"/>
      <c r="L170" s="306">
        <v>12000</v>
      </c>
      <c r="M170" s="233"/>
      <c r="N170" s="240"/>
      <c r="O170" s="282"/>
      <c r="P170" s="282"/>
      <c r="Q170" s="233"/>
      <c r="R170" s="228"/>
      <c r="S170" s="228"/>
      <c r="T170" s="223"/>
      <c r="U170" s="282"/>
      <c r="V170" s="282"/>
      <c r="W170" s="233"/>
      <c r="X170" s="319" t="e">
        <f>SUM(#REF!+#REF!)</f>
        <v>#REF!</v>
      </c>
      <c r="Y170" s="221">
        <v>88</v>
      </c>
      <c r="Z170" s="228" t="s">
        <v>70</v>
      </c>
      <c r="AA170" s="228" t="s">
        <v>1209</v>
      </c>
      <c r="AB170" s="228" t="s">
        <v>1071</v>
      </c>
    </row>
    <row r="171" spans="1:28" s="51" customFormat="1" ht="22.8" customHeight="1">
      <c r="A171" s="221">
        <v>89</v>
      </c>
      <c r="B171" s="222" t="s">
        <v>433</v>
      </c>
      <c r="C171" s="223">
        <v>3115</v>
      </c>
      <c r="D171" s="224">
        <v>92</v>
      </c>
      <c r="E171" s="282">
        <v>15</v>
      </c>
      <c r="F171" s="223" t="s">
        <v>1042</v>
      </c>
      <c r="G171" s="223">
        <v>9</v>
      </c>
      <c r="H171" s="223">
        <v>3</v>
      </c>
      <c r="I171" s="223">
        <v>50</v>
      </c>
      <c r="J171" s="236">
        <f>SUM(G171*400+H171*100+I171)</f>
        <v>3950</v>
      </c>
      <c r="K171" s="282"/>
      <c r="L171" s="236">
        <v>3950</v>
      </c>
      <c r="M171" s="233"/>
      <c r="N171" s="240"/>
      <c r="O171" s="282"/>
      <c r="P171" s="282"/>
      <c r="Q171" s="233"/>
      <c r="R171" s="228"/>
      <c r="S171" s="228"/>
      <c r="T171" s="223"/>
      <c r="U171" s="282"/>
      <c r="V171" s="282"/>
      <c r="W171" s="233"/>
      <c r="X171" s="319" t="e">
        <f>SUM(#REF!+#REF!)</f>
        <v>#REF!</v>
      </c>
      <c r="Y171" s="221">
        <v>89</v>
      </c>
      <c r="Z171" s="228" t="s">
        <v>70</v>
      </c>
      <c r="AA171" s="228" t="s">
        <v>1210</v>
      </c>
      <c r="AB171" s="228" t="s">
        <v>1071</v>
      </c>
    </row>
    <row r="172" spans="1:28" s="51" customFormat="1" ht="22.8" customHeight="1">
      <c r="A172" s="221">
        <v>90</v>
      </c>
      <c r="B172" s="222" t="s">
        <v>433</v>
      </c>
      <c r="C172" s="223">
        <v>8482</v>
      </c>
      <c r="D172" s="224">
        <v>233</v>
      </c>
      <c r="E172" s="282">
        <v>82</v>
      </c>
      <c r="F172" s="223" t="s">
        <v>1042</v>
      </c>
      <c r="G172" s="223">
        <v>7</v>
      </c>
      <c r="H172" s="223">
        <v>0</v>
      </c>
      <c r="I172" s="223">
        <v>28</v>
      </c>
      <c r="J172" s="236">
        <v>2828</v>
      </c>
      <c r="K172" s="282"/>
      <c r="L172" s="236">
        <v>2828</v>
      </c>
      <c r="M172" s="233"/>
      <c r="N172" s="240"/>
      <c r="O172" s="282"/>
      <c r="P172" s="282"/>
      <c r="Q172" s="233"/>
      <c r="R172" s="228"/>
      <c r="S172" s="228"/>
      <c r="T172" s="223"/>
      <c r="U172" s="282"/>
      <c r="V172" s="282"/>
      <c r="W172" s="233"/>
      <c r="X172" s="319" t="e">
        <f>SUM(#REF!+#REF!)</f>
        <v>#REF!</v>
      </c>
      <c r="Y172" s="221">
        <v>90</v>
      </c>
      <c r="Z172" s="228" t="s">
        <v>86</v>
      </c>
      <c r="AA172" s="228" t="s">
        <v>1211</v>
      </c>
      <c r="AB172" s="228" t="s">
        <v>1212</v>
      </c>
    </row>
    <row r="173" spans="1:28" s="51" customFormat="1" ht="16.8" customHeight="1">
      <c r="A173" s="221"/>
      <c r="B173" s="222"/>
      <c r="C173" s="223"/>
      <c r="D173" s="224"/>
      <c r="E173" s="282"/>
      <c r="F173" s="223"/>
      <c r="G173" s="223"/>
      <c r="H173" s="223"/>
      <c r="I173" s="223"/>
      <c r="J173" s="306"/>
      <c r="K173" s="282"/>
      <c r="L173" s="306"/>
      <c r="M173" s="233"/>
      <c r="N173" s="240"/>
      <c r="O173" s="282"/>
      <c r="P173" s="282"/>
      <c r="Q173" s="233"/>
      <c r="R173" s="228"/>
      <c r="S173" s="228"/>
      <c r="T173" s="223"/>
      <c r="U173" s="282"/>
      <c r="V173" s="282"/>
      <c r="W173" s="233"/>
      <c r="X173" s="319" t="e">
        <f>SUM(#REF!+#REF!)</f>
        <v>#REF!</v>
      </c>
      <c r="Y173" s="221"/>
      <c r="Z173" s="228"/>
      <c r="AA173" s="228" t="s">
        <v>1213</v>
      </c>
      <c r="AB173" s="228" t="s">
        <v>1214</v>
      </c>
    </row>
    <row r="174" spans="1:28" s="51" customFormat="1" ht="16.8" customHeight="1">
      <c r="A174" s="221"/>
      <c r="B174" s="222"/>
      <c r="C174" s="223"/>
      <c r="D174" s="224"/>
      <c r="E174" s="282"/>
      <c r="F174" s="223"/>
      <c r="G174" s="223"/>
      <c r="H174" s="223"/>
      <c r="I174" s="223"/>
      <c r="J174" s="306"/>
      <c r="K174" s="282"/>
      <c r="L174" s="306"/>
      <c r="M174" s="233"/>
      <c r="N174" s="240"/>
      <c r="O174" s="282"/>
      <c r="P174" s="282"/>
      <c r="Q174" s="233"/>
      <c r="R174" s="228"/>
      <c r="S174" s="228"/>
      <c r="T174" s="223"/>
      <c r="U174" s="282"/>
      <c r="V174" s="282"/>
      <c r="W174" s="233"/>
      <c r="X174" s="319" t="e">
        <f>SUM(#REF!+#REF!)</f>
        <v>#REF!</v>
      </c>
      <c r="Y174" s="221"/>
      <c r="Z174" s="228"/>
      <c r="AA174" s="228"/>
      <c r="AB174" s="228" t="s">
        <v>1215</v>
      </c>
    </row>
    <row r="175" spans="1:28" s="51" customFormat="1" ht="22.8" customHeight="1">
      <c r="A175" s="221">
        <v>91</v>
      </c>
      <c r="B175" s="222" t="s">
        <v>433</v>
      </c>
      <c r="C175" s="223">
        <v>2490</v>
      </c>
      <c r="D175" s="224">
        <v>106</v>
      </c>
      <c r="E175" s="282">
        <v>90</v>
      </c>
      <c r="F175" s="223" t="s">
        <v>1042</v>
      </c>
      <c r="G175" s="223">
        <v>16</v>
      </c>
      <c r="H175" s="223">
        <v>0</v>
      </c>
      <c r="I175" s="223">
        <v>86</v>
      </c>
      <c r="J175" s="306">
        <v>6486</v>
      </c>
      <c r="K175" s="282"/>
      <c r="L175" s="306">
        <v>6486</v>
      </c>
      <c r="M175" s="233"/>
      <c r="N175" s="240"/>
      <c r="O175" s="282"/>
      <c r="P175" s="282"/>
      <c r="Q175" s="233"/>
      <c r="R175" s="228"/>
      <c r="S175" s="228"/>
      <c r="T175" s="223"/>
      <c r="U175" s="282"/>
      <c r="V175" s="282"/>
      <c r="W175" s="233"/>
      <c r="X175" s="319" t="e">
        <f>SUM(#REF!+#REF!)</f>
        <v>#REF!</v>
      </c>
      <c r="Y175" s="221">
        <v>91</v>
      </c>
      <c r="Z175" s="228" t="s">
        <v>63</v>
      </c>
      <c r="AA175" s="228" t="s">
        <v>1216</v>
      </c>
      <c r="AB175" s="228" t="s">
        <v>1071</v>
      </c>
    </row>
    <row r="176" spans="1:28" s="51" customFormat="1" ht="22.8" customHeight="1">
      <c r="A176" s="221"/>
      <c r="B176" s="222" t="s">
        <v>433</v>
      </c>
      <c r="C176" s="223">
        <v>2477</v>
      </c>
      <c r="D176" s="224">
        <v>62</v>
      </c>
      <c r="E176" s="282">
        <v>77</v>
      </c>
      <c r="F176" s="223"/>
      <c r="G176" s="223">
        <v>11</v>
      </c>
      <c r="H176" s="223">
        <v>2</v>
      </c>
      <c r="I176" s="279" t="s">
        <v>846</v>
      </c>
      <c r="J176" s="236">
        <f>SUM(G176*400+H176*100+I176)</f>
        <v>4602</v>
      </c>
      <c r="K176" s="282"/>
      <c r="L176" s="236">
        <v>4602</v>
      </c>
      <c r="M176" s="233"/>
      <c r="N176" s="240"/>
      <c r="O176" s="282"/>
      <c r="P176" s="282"/>
      <c r="Q176" s="233"/>
      <c r="R176" s="228"/>
      <c r="S176" s="228"/>
      <c r="T176" s="223"/>
      <c r="U176" s="282"/>
      <c r="V176" s="282"/>
      <c r="W176" s="233"/>
      <c r="X176" s="319" t="e">
        <f>SUM(#REF!+#REF!)</f>
        <v>#REF!</v>
      </c>
      <c r="Y176" s="221"/>
      <c r="Z176" s="228"/>
      <c r="AA176" s="228"/>
      <c r="AB176" s="228"/>
    </row>
    <row r="177" spans="1:28" s="51" customFormat="1" ht="22.8" customHeight="1">
      <c r="A177" s="221">
        <v>92</v>
      </c>
      <c r="B177" s="222" t="s">
        <v>433</v>
      </c>
      <c r="C177" s="223">
        <v>3131</v>
      </c>
      <c r="D177" s="224">
        <v>97</v>
      </c>
      <c r="E177" s="282">
        <v>31</v>
      </c>
      <c r="F177" s="223" t="s">
        <v>1042</v>
      </c>
      <c r="G177" s="223">
        <v>26</v>
      </c>
      <c r="H177" s="223">
        <v>0</v>
      </c>
      <c r="I177" s="279" t="s">
        <v>574</v>
      </c>
      <c r="J177" s="306">
        <v>10408</v>
      </c>
      <c r="K177" s="282"/>
      <c r="L177" s="306">
        <v>10408</v>
      </c>
      <c r="M177" s="233"/>
      <c r="N177" s="240"/>
      <c r="O177" s="282"/>
      <c r="P177" s="282"/>
      <c r="Q177" s="233"/>
      <c r="R177" s="228"/>
      <c r="S177" s="228"/>
      <c r="T177" s="223"/>
      <c r="U177" s="282"/>
      <c r="V177" s="282"/>
      <c r="W177" s="233"/>
      <c r="X177" s="319" t="e">
        <f>SUM(#REF!+#REF!)</f>
        <v>#REF!</v>
      </c>
      <c r="Y177" s="221">
        <v>92</v>
      </c>
      <c r="Z177" s="228" t="s">
        <v>63</v>
      </c>
      <c r="AA177" s="228" t="s">
        <v>1217</v>
      </c>
      <c r="AB177" s="228" t="s">
        <v>1218</v>
      </c>
    </row>
    <row r="178" spans="1:28" s="51" customFormat="1" ht="22.8" customHeight="1">
      <c r="A178" s="221">
        <v>93</v>
      </c>
      <c r="B178" s="222" t="s">
        <v>433</v>
      </c>
      <c r="C178" s="223">
        <v>3279</v>
      </c>
      <c r="D178" s="224">
        <v>44</v>
      </c>
      <c r="E178" s="282">
        <v>79</v>
      </c>
      <c r="F178" s="223" t="s">
        <v>1042</v>
      </c>
      <c r="G178" s="223">
        <v>21</v>
      </c>
      <c r="H178" s="223">
        <v>1</v>
      </c>
      <c r="I178" s="223">
        <v>48</v>
      </c>
      <c r="J178" s="306">
        <v>8548</v>
      </c>
      <c r="K178" s="282"/>
      <c r="L178" s="306">
        <v>8548</v>
      </c>
      <c r="M178" s="233"/>
      <c r="N178" s="240"/>
      <c r="O178" s="282"/>
      <c r="P178" s="282"/>
      <c r="Q178" s="233"/>
      <c r="R178" s="228"/>
      <c r="S178" s="228"/>
      <c r="T178" s="223"/>
      <c r="U178" s="282"/>
      <c r="V178" s="282"/>
      <c r="W178" s="233"/>
      <c r="X178" s="319" t="e">
        <f>SUM(#REF!+#REF!)</f>
        <v>#REF!</v>
      </c>
      <c r="Y178" s="221">
        <v>93</v>
      </c>
      <c r="Z178" s="228" t="s">
        <v>70</v>
      </c>
      <c r="AA178" s="228" t="s">
        <v>1219</v>
      </c>
      <c r="AB178" s="228" t="s">
        <v>1220</v>
      </c>
    </row>
    <row r="179" spans="1:28" s="51" customFormat="1" ht="22.8" customHeight="1">
      <c r="A179" s="221"/>
      <c r="B179" s="222"/>
      <c r="C179" s="223"/>
      <c r="D179" s="224"/>
      <c r="E179" s="282"/>
      <c r="F179" s="223"/>
      <c r="G179" s="223"/>
      <c r="H179" s="223"/>
      <c r="I179" s="223"/>
      <c r="J179" s="306"/>
      <c r="K179" s="282"/>
      <c r="L179" s="306"/>
      <c r="M179" s="233"/>
      <c r="N179" s="240"/>
      <c r="O179" s="282"/>
      <c r="P179" s="282"/>
      <c r="Q179" s="233"/>
      <c r="R179" s="228"/>
      <c r="S179" s="228"/>
      <c r="T179" s="223"/>
      <c r="U179" s="282"/>
      <c r="V179" s="282"/>
      <c r="W179" s="233"/>
      <c r="X179" s="319" t="e">
        <f>SUM(#REF!+#REF!)</f>
        <v>#REF!</v>
      </c>
      <c r="Y179" s="221"/>
      <c r="Z179" s="228"/>
      <c r="AA179" s="228"/>
      <c r="AB179" s="228" t="s">
        <v>1221</v>
      </c>
    </row>
    <row r="180" spans="1:28" s="51" customFormat="1" ht="22.8" customHeight="1">
      <c r="A180" s="221">
        <v>94</v>
      </c>
      <c r="B180" s="222" t="s">
        <v>433</v>
      </c>
      <c r="C180" s="223">
        <v>5393</v>
      </c>
      <c r="D180" s="224">
        <v>137</v>
      </c>
      <c r="E180" s="282">
        <v>93</v>
      </c>
      <c r="F180" s="223" t="s">
        <v>1042</v>
      </c>
      <c r="G180" s="223">
        <v>13</v>
      </c>
      <c r="H180" s="223">
        <v>2</v>
      </c>
      <c r="I180" s="223">
        <v>83</v>
      </c>
      <c r="J180" s="236">
        <f>SUM(G180*400+H180*100+I180)</f>
        <v>5483</v>
      </c>
      <c r="K180" s="282"/>
      <c r="L180" s="236">
        <v>5483</v>
      </c>
      <c r="M180" s="233"/>
      <c r="N180" s="240"/>
      <c r="O180" s="282"/>
      <c r="P180" s="282"/>
      <c r="Q180" s="233"/>
      <c r="R180" s="228"/>
      <c r="S180" s="228"/>
      <c r="T180" s="223"/>
      <c r="U180" s="282"/>
      <c r="V180" s="282"/>
      <c r="W180" s="233"/>
      <c r="X180" s="319" t="e">
        <f>SUM(#REF!+#REF!)</f>
        <v>#REF!</v>
      </c>
      <c r="Y180" s="221">
        <v>94</v>
      </c>
      <c r="Z180" s="228" t="s">
        <v>70</v>
      </c>
      <c r="AA180" s="228" t="s">
        <v>1222</v>
      </c>
      <c r="AB180" s="228" t="s">
        <v>1223</v>
      </c>
    </row>
    <row r="181" spans="1:28" s="51" customFormat="1" ht="22.8" customHeight="1">
      <c r="A181" s="221"/>
      <c r="B181" s="222" t="s">
        <v>433</v>
      </c>
      <c r="C181" s="223">
        <v>2475</v>
      </c>
      <c r="D181" s="224">
        <v>104</v>
      </c>
      <c r="E181" s="282">
        <v>35</v>
      </c>
      <c r="F181" s="223"/>
      <c r="G181" s="223">
        <v>14</v>
      </c>
      <c r="H181" s="223">
        <v>2</v>
      </c>
      <c r="I181" s="223">
        <v>82</v>
      </c>
      <c r="J181" s="236">
        <f>SUM(G181*400+H181*100+I181)</f>
        <v>5882</v>
      </c>
      <c r="K181" s="282"/>
      <c r="L181" s="236">
        <v>5882</v>
      </c>
      <c r="M181" s="233"/>
      <c r="N181" s="240"/>
      <c r="O181" s="282"/>
      <c r="P181" s="282"/>
      <c r="Q181" s="233"/>
      <c r="R181" s="228"/>
      <c r="S181" s="228"/>
      <c r="T181" s="223"/>
      <c r="U181" s="282"/>
      <c r="V181" s="282"/>
      <c r="W181" s="233"/>
      <c r="X181" s="319" t="e">
        <f>SUM(#REF!+#REF!)</f>
        <v>#REF!</v>
      </c>
      <c r="Y181" s="221"/>
      <c r="Z181" s="228"/>
      <c r="AA181" s="228"/>
      <c r="AB181" s="228" t="s">
        <v>723</v>
      </c>
    </row>
    <row r="182" spans="1:28" s="51" customFormat="1" ht="25.2" customHeight="1">
      <c r="A182" s="221">
        <v>95</v>
      </c>
      <c r="B182" s="222" t="s">
        <v>459</v>
      </c>
      <c r="C182" s="223">
        <v>470</v>
      </c>
      <c r="D182" s="224">
        <v>36</v>
      </c>
      <c r="E182" s="282">
        <v>20</v>
      </c>
      <c r="F182" s="223" t="s">
        <v>1042</v>
      </c>
      <c r="G182" s="223">
        <v>5</v>
      </c>
      <c r="H182" s="223">
        <v>1</v>
      </c>
      <c r="I182" s="223">
        <v>97</v>
      </c>
      <c r="J182" s="236">
        <f>SUM(G182*400+H182*100+I182)</f>
        <v>2197</v>
      </c>
      <c r="K182" s="282"/>
      <c r="L182" s="236">
        <v>2197</v>
      </c>
      <c r="M182" s="233"/>
      <c r="N182" s="240"/>
      <c r="O182" s="282"/>
      <c r="P182" s="282"/>
      <c r="Q182" s="233"/>
      <c r="R182" s="228"/>
      <c r="S182" s="228"/>
      <c r="T182" s="223"/>
      <c r="U182" s="282"/>
      <c r="V182" s="282"/>
      <c r="W182" s="233"/>
      <c r="X182" s="319" t="e">
        <f>SUM(#REF!+#REF!)</f>
        <v>#REF!</v>
      </c>
      <c r="Y182" s="221">
        <v>95</v>
      </c>
      <c r="Z182" s="228" t="s">
        <v>63</v>
      </c>
      <c r="AA182" s="228" t="s">
        <v>1224</v>
      </c>
      <c r="AB182" s="228" t="s">
        <v>1225</v>
      </c>
    </row>
    <row r="183" spans="1:28" s="51" customFormat="1" ht="25.2" customHeight="1">
      <c r="A183" s="221"/>
      <c r="B183" s="222" t="s">
        <v>459</v>
      </c>
      <c r="C183" s="223">
        <v>844</v>
      </c>
      <c r="D183" s="224">
        <v>72</v>
      </c>
      <c r="E183" s="282">
        <v>44</v>
      </c>
      <c r="F183" s="223"/>
      <c r="G183" s="223">
        <v>3</v>
      </c>
      <c r="H183" s="223">
        <v>3</v>
      </c>
      <c r="I183" s="279" t="s">
        <v>276</v>
      </c>
      <c r="J183" s="236">
        <f>SUM(G183*400+H183*100+I183)</f>
        <v>1507</v>
      </c>
      <c r="K183" s="282"/>
      <c r="L183" s="236">
        <v>1507</v>
      </c>
      <c r="M183" s="233"/>
      <c r="N183" s="240"/>
      <c r="O183" s="282"/>
      <c r="P183" s="282"/>
      <c r="Q183" s="233"/>
      <c r="R183" s="228"/>
      <c r="S183" s="228"/>
      <c r="T183" s="223"/>
      <c r="U183" s="282"/>
      <c r="V183" s="282"/>
      <c r="W183" s="233"/>
      <c r="X183" s="319" t="e">
        <f>SUM(#REF!+#REF!)</f>
        <v>#REF!</v>
      </c>
      <c r="Y183" s="221"/>
      <c r="Z183" s="228"/>
      <c r="AA183" s="228"/>
      <c r="AB183" s="228" t="s">
        <v>1226</v>
      </c>
    </row>
    <row r="184" spans="1:28" s="56" customFormat="1" ht="25.2" customHeight="1">
      <c r="A184" s="255">
        <v>96</v>
      </c>
      <c r="B184" s="324" t="s">
        <v>433</v>
      </c>
      <c r="C184" s="261" t="s">
        <v>84</v>
      </c>
      <c r="D184" s="224">
        <v>68</v>
      </c>
      <c r="E184" s="282" t="s">
        <v>84</v>
      </c>
      <c r="F184" s="261" t="s">
        <v>1042</v>
      </c>
      <c r="G184" s="261">
        <v>9</v>
      </c>
      <c r="H184" s="261">
        <v>0</v>
      </c>
      <c r="I184" s="261">
        <v>0</v>
      </c>
      <c r="J184" s="306">
        <v>3600</v>
      </c>
      <c r="K184" s="314"/>
      <c r="L184" s="306">
        <v>3600</v>
      </c>
      <c r="M184" s="283"/>
      <c r="N184" s="320"/>
      <c r="O184" s="314"/>
      <c r="P184" s="314"/>
      <c r="Q184" s="283"/>
      <c r="R184" s="284"/>
      <c r="S184" s="228"/>
      <c r="T184" s="261"/>
      <c r="U184" s="314"/>
      <c r="V184" s="314"/>
      <c r="W184" s="283"/>
      <c r="X184" s="319" t="e">
        <f>SUM(#REF!+#REF!)</f>
        <v>#REF!</v>
      </c>
      <c r="Y184" s="255">
        <v>96</v>
      </c>
      <c r="Z184" s="284" t="s">
        <v>70</v>
      </c>
      <c r="AA184" s="284" t="s">
        <v>1227</v>
      </c>
      <c r="AB184" s="284" t="s">
        <v>1228</v>
      </c>
    </row>
    <row r="185" spans="1:28" s="56" customFormat="1" ht="25.2" customHeight="1">
      <c r="A185" s="255"/>
      <c r="B185" s="260"/>
      <c r="C185" s="261" t="s">
        <v>84</v>
      </c>
      <c r="D185" s="224">
        <v>136</v>
      </c>
      <c r="E185" s="282" t="s">
        <v>84</v>
      </c>
      <c r="F185" s="223"/>
      <c r="G185" s="261">
        <v>4</v>
      </c>
      <c r="H185" s="261">
        <v>2</v>
      </c>
      <c r="I185" s="261">
        <v>44</v>
      </c>
      <c r="J185" s="236">
        <f>SUM(G185*400+H185*100+I185)</f>
        <v>1844</v>
      </c>
      <c r="K185" s="314"/>
      <c r="L185" s="236">
        <v>1844</v>
      </c>
      <c r="M185" s="283"/>
      <c r="N185" s="320"/>
      <c r="O185" s="314"/>
      <c r="P185" s="314"/>
      <c r="Q185" s="283"/>
      <c r="R185" s="284"/>
      <c r="S185" s="228"/>
      <c r="T185" s="261"/>
      <c r="U185" s="314"/>
      <c r="V185" s="314"/>
      <c r="W185" s="283"/>
      <c r="X185" s="319" t="e">
        <f>SUM(#REF!+#REF!)</f>
        <v>#REF!</v>
      </c>
      <c r="Y185" s="255"/>
      <c r="Z185" s="284"/>
      <c r="AA185" s="284"/>
      <c r="AB185" s="284"/>
    </row>
    <row r="186" spans="1:28" s="51" customFormat="1" ht="25.2" customHeight="1">
      <c r="A186" s="221">
        <v>97</v>
      </c>
      <c r="B186" s="222" t="s">
        <v>433</v>
      </c>
      <c r="C186" s="223">
        <v>5155</v>
      </c>
      <c r="D186" s="224">
        <v>26</v>
      </c>
      <c r="E186" s="282">
        <v>55</v>
      </c>
      <c r="F186" s="223" t="s">
        <v>1042</v>
      </c>
      <c r="G186" s="223">
        <v>9</v>
      </c>
      <c r="H186" s="223">
        <v>2</v>
      </c>
      <c r="I186" s="223">
        <v>21</v>
      </c>
      <c r="J186" s="236">
        <f>SUM(G186*400+H186*100+I186)</f>
        <v>3821</v>
      </c>
      <c r="K186" s="282"/>
      <c r="L186" s="236">
        <v>3821</v>
      </c>
      <c r="M186" s="233"/>
      <c r="N186" s="240"/>
      <c r="O186" s="282"/>
      <c r="P186" s="282"/>
      <c r="Q186" s="233"/>
      <c r="R186" s="228"/>
      <c r="S186" s="228"/>
      <c r="T186" s="223"/>
      <c r="U186" s="282"/>
      <c r="V186" s="282"/>
      <c r="W186" s="233"/>
      <c r="X186" s="319" t="e">
        <f>SUM(#REF!+#REF!)</f>
        <v>#REF!</v>
      </c>
      <c r="Y186" s="221">
        <v>97</v>
      </c>
      <c r="Z186" s="228" t="s">
        <v>70</v>
      </c>
      <c r="AA186" s="228" t="s">
        <v>1229</v>
      </c>
      <c r="AB186" s="228" t="s">
        <v>1230</v>
      </c>
    </row>
    <row r="187" spans="1:28" s="51" customFormat="1" ht="25.2" customHeight="1">
      <c r="A187" s="221"/>
      <c r="B187" s="222" t="s">
        <v>433</v>
      </c>
      <c r="C187" s="223">
        <v>3282</v>
      </c>
      <c r="D187" s="224">
        <v>72</v>
      </c>
      <c r="E187" s="282">
        <v>82</v>
      </c>
      <c r="F187" s="223"/>
      <c r="G187" s="223">
        <v>18</v>
      </c>
      <c r="H187" s="223">
        <v>1</v>
      </c>
      <c r="I187" s="223">
        <v>65</v>
      </c>
      <c r="J187" s="236">
        <f>SUM(G187*400+H187*100+I187)</f>
        <v>7365</v>
      </c>
      <c r="K187" s="282"/>
      <c r="L187" s="236">
        <v>7365</v>
      </c>
      <c r="M187" s="233"/>
      <c r="N187" s="240"/>
      <c r="O187" s="282"/>
      <c r="P187" s="282"/>
      <c r="Q187" s="233"/>
      <c r="R187" s="228"/>
      <c r="S187" s="228"/>
      <c r="T187" s="223"/>
      <c r="U187" s="282"/>
      <c r="V187" s="282"/>
      <c r="W187" s="233"/>
      <c r="X187" s="319" t="e">
        <f>SUM(#REF!+#REF!)</f>
        <v>#REF!</v>
      </c>
      <c r="Y187" s="221"/>
      <c r="Z187" s="228"/>
      <c r="AA187" s="228"/>
      <c r="AB187" s="228"/>
    </row>
    <row r="188" spans="1:28" s="51" customFormat="1" ht="25.2" customHeight="1">
      <c r="A188" s="221">
        <v>98</v>
      </c>
      <c r="B188" s="222" t="s">
        <v>459</v>
      </c>
      <c r="C188" s="223">
        <v>364</v>
      </c>
      <c r="D188" s="224">
        <v>4</v>
      </c>
      <c r="E188" s="282">
        <v>14</v>
      </c>
      <c r="F188" s="223" t="s">
        <v>1042</v>
      </c>
      <c r="G188" s="223">
        <v>23</v>
      </c>
      <c r="H188" s="223">
        <v>1</v>
      </c>
      <c r="I188" s="223">
        <v>71</v>
      </c>
      <c r="J188" s="236">
        <f>SUM(G188*400+H188*100+I188)</f>
        <v>9371</v>
      </c>
      <c r="K188" s="282"/>
      <c r="L188" s="236">
        <v>9371</v>
      </c>
      <c r="M188" s="233"/>
      <c r="N188" s="240"/>
      <c r="O188" s="282"/>
      <c r="P188" s="282"/>
      <c r="Q188" s="233"/>
      <c r="R188" s="228"/>
      <c r="S188" s="228"/>
      <c r="T188" s="223"/>
      <c r="U188" s="282"/>
      <c r="V188" s="282"/>
      <c r="W188" s="233"/>
      <c r="X188" s="319" t="e">
        <f>SUM(#REF!+#REF!)</f>
        <v>#REF!</v>
      </c>
      <c r="Y188" s="221">
        <v>98</v>
      </c>
      <c r="Z188" s="228" t="s">
        <v>70</v>
      </c>
      <c r="AA188" s="228" t="s">
        <v>1231</v>
      </c>
      <c r="AB188" s="228" t="s">
        <v>1232</v>
      </c>
    </row>
    <row r="189" spans="1:28" s="51" customFormat="1" ht="25.2" customHeight="1">
      <c r="A189" s="221"/>
      <c r="B189" s="222" t="s">
        <v>433</v>
      </c>
      <c r="C189" s="223">
        <v>6612</v>
      </c>
      <c r="D189" s="224">
        <v>123</v>
      </c>
      <c r="E189" s="282">
        <v>12</v>
      </c>
      <c r="F189" s="223"/>
      <c r="G189" s="223">
        <v>13</v>
      </c>
      <c r="H189" s="223">
        <v>0</v>
      </c>
      <c r="I189" s="223">
        <v>88</v>
      </c>
      <c r="J189" s="236">
        <v>5288</v>
      </c>
      <c r="K189" s="282"/>
      <c r="L189" s="236">
        <v>5288</v>
      </c>
      <c r="M189" s="233"/>
      <c r="N189" s="240"/>
      <c r="O189" s="282"/>
      <c r="P189" s="282"/>
      <c r="Q189" s="233"/>
      <c r="R189" s="228"/>
      <c r="S189" s="228"/>
      <c r="T189" s="223"/>
      <c r="U189" s="282"/>
      <c r="V189" s="282"/>
      <c r="W189" s="233"/>
      <c r="X189" s="319" t="e">
        <f>SUM(#REF!+#REF!)</f>
        <v>#REF!</v>
      </c>
      <c r="Y189" s="221"/>
      <c r="Z189" s="228"/>
      <c r="AA189" s="228"/>
      <c r="AB189" s="228"/>
    </row>
    <row r="190" spans="1:28" s="51" customFormat="1" ht="25.2" customHeight="1">
      <c r="A190" s="221">
        <v>99</v>
      </c>
      <c r="B190" s="222" t="s">
        <v>433</v>
      </c>
      <c r="C190" s="223">
        <v>4306</v>
      </c>
      <c r="D190" s="224">
        <v>37</v>
      </c>
      <c r="E190" s="282">
        <v>6</v>
      </c>
      <c r="F190" s="223" t="s">
        <v>1042</v>
      </c>
      <c r="G190" s="223">
        <v>11</v>
      </c>
      <c r="H190" s="223">
        <v>2</v>
      </c>
      <c r="I190" s="223">
        <v>27</v>
      </c>
      <c r="J190" s="236">
        <f>SUM(G190*400+H190*100+I190)</f>
        <v>4627</v>
      </c>
      <c r="K190" s="282"/>
      <c r="L190" s="236">
        <v>4627</v>
      </c>
      <c r="M190" s="233"/>
      <c r="N190" s="240"/>
      <c r="O190" s="282"/>
      <c r="P190" s="282"/>
      <c r="Q190" s="233"/>
      <c r="R190" s="228"/>
      <c r="S190" s="228"/>
      <c r="T190" s="223"/>
      <c r="U190" s="282"/>
      <c r="V190" s="282"/>
      <c r="W190" s="233"/>
      <c r="X190" s="319" t="e">
        <f>SUM(#REF!+#REF!)</f>
        <v>#REF!</v>
      </c>
      <c r="Y190" s="221">
        <v>99</v>
      </c>
      <c r="Z190" s="228" t="s">
        <v>70</v>
      </c>
      <c r="AA190" s="228" t="s">
        <v>1233</v>
      </c>
      <c r="AB190" s="228" t="s">
        <v>1234</v>
      </c>
    </row>
    <row r="191" spans="1:28" s="51" customFormat="1" ht="25.2" customHeight="1">
      <c r="A191" s="221">
        <v>100</v>
      </c>
      <c r="B191" s="222" t="s">
        <v>433</v>
      </c>
      <c r="C191" s="223">
        <v>3048</v>
      </c>
      <c r="D191" s="224">
        <v>12</v>
      </c>
      <c r="E191" s="282">
        <v>48</v>
      </c>
      <c r="F191" s="223" t="s">
        <v>1042</v>
      </c>
      <c r="G191" s="223">
        <v>15</v>
      </c>
      <c r="H191" s="223">
        <v>2</v>
      </c>
      <c r="I191" s="223">
        <v>55</v>
      </c>
      <c r="J191" s="236">
        <f>SUM(G191*400+H191*100+I191)</f>
        <v>6255</v>
      </c>
      <c r="K191" s="282"/>
      <c r="L191" s="236">
        <v>6255</v>
      </c>
      <c r="M191" s="233"/>
      <c r="N191" s="240"/>
      <c r="O191" s="282"/>
      <c r="P191" s="282"/>
      <c r="Q191" s="233"/>
      <c r="R191" s="228"/>
      <c r="S191" s="289"/>
      <c r="T191" s="223"/>
      <c r="U191" s="282"/>
      <c r="V191" s="282"/>
      <c r="W191" s="233"/>
      <c r="X191" s="319" t="e">
        <f>SUM(#REF!+#REF!)</f>
        <v>#REF!</v>
      </c>
      <c r="Y191" s="221">
        <v>100</v>
      </c>
      <c r="Z191" s="228" t="s">
        <v>63</v>
      </c>
      <c r="AA191" s="228" t="s">
        <v>1235</v>
      </c>
      <c r="AB191" s="228" t="s">
        <v>1118</v>
      </c>
    </row>
    <row r="192" spans="1:28" s="51" customFormat="1" ht="25.2" customHeight="1">
      <c r="A192" s="221">
        <v>101</v>
      </c>
      <c r="B192" s="222" t="s">
        <v>433</v>
      </c>
      <c r="C192" s="223">
        <v>8013</v>
      </c>
      <c r="D192" s="224">
        <v>129</v>
      </c>
      <c r="E192" s="282">
        <v>13</v>
      </c>
      <c r="F192" s="223" t="s">
        <v>1042</v>
      </c>
      <c r="G192" s="223">
        <v>14</v>
      </c>
      <c r="H192" s="223">
        <v>1</v>
      </c>
      <c r="I192" s="223">
        <v>47</v>
      </c>
      <c r="J192" s="236">
        <f>SUM(G192*400+H192*100+I192)</f>
        <v>5747</v>
      </c>
      <c r="K192" s="282"/>
      <c r="L192" s="236">
        <v>5747</v>
      </c>
      <c r="M192" s="233"/>
      <c r="N192" s="240"/>
      <c r="O192" s="282"/>
      <c r="P192" s="282"/>
      <c r="Q192" s="233"/>
      <c r="R192" s="228"/>
      <c r="S192" s="289"/>
      <c r="T192" s="223"/>
      <c r="U192" s="282"/>
      <c r="V192" s="282"/>
      <c r="W192" s="233"/>
      <c r="X192" s="319" t="e">
        <f>SUM(#REF!+#REF!)</f>
        <v>#REF!</v>
      </c>
      <c r="Y192" s="221">
        <v>101</v>
      </c>
      <c r="Z192" s="228" t="s">
        <v>86</v>
      </c>
      <c r="AA192" s="228" t="s">
        <v>1236</v>
      </c>
      <c r="AB192" s="228" t="s">
        <v>1237</v>
      </c>
    </row>
    <row r="193" spans="1:28" s="51" customFormat="1" ht="25.2" customHeight="1">
      <c r="A193" s="221"/>
      <c r="B193" s="222"/>
      <c r="C193" s="223"/>
      <c r="D193" s="224"/>
      <c r="E193" s="282"/>
      <c r="F193" s="223"/>
      <c r="G193" s="223"/>
      <c r="H193" s="223"/>
      <c r="I193" s="223"/>
      <c r="J193" s="306"/>
      <c r="K193" s="282"/>
      <c r="L193" s="306"/>
      <c r="M193" s="233"/>
      <c r="N193" s="240"/>
      <c r="O193" s="282"/>
      <c r="P193" s="282"/>
      <c r="Q193" s="233"/>
      <c r="R193" s="228"/>
      <c r="S193" s="289"/>
      <c r="T193" s="223"/>
      <c r="U193" s="282"/>
      <c r="V193" s="282"/>
      <c r="W193" s="233"/>
      <c r="X193" s="319" t="e">
        <f>SUM(#REF!+#REF!)</f>
        <v>#REF!</v>
      </c>
      <c r="Y193" s="221"/>
      <c r="Z193" s="228"/>
      <c r="AA193" s="228" t="s">
        <v>1124</v>
      </c>
      <c r="AB193" s="228" t="s">
        <v>1238</v>
      </c>
    </row>
    <row r="194" spans="1:28" s="51" customFormat="1" ht="25.2" customHeight="1">
      <c r="A194" s="221">
        <v>102</v>
      </c>
      <c r="B194" s="222" t="s">
        <v>433</v>
      </c>
      <c r="C194" s="223">
        <v>8013</v>
      </c>
      <c r="D194" s="224">
        <v>12</v>
      </c>
      <c r="E194" s="282">
        <v>13</v>
      </c>
      <c r="F194" s="223" t="s">
        <v>1042</v>
      </c>
      <c r="G194" s="223">
        <v>14</v>
      </c>
      <c r="H194" s="223">
        <v>3</v>
      </c>
      <c r="I194" s="223">
        <v>47</v>
      </c>
      <c r="J194" s="236">
        <f>SUM(G194*400+H194*100+I194)</f>
        <v>5947</v>
      </c>
      <c r="K194" s="282"/>
      <c r="L194" s="236">
        <v>5947</v>
      </c>
      <c r="M194" s="233"/>
      <c r="N194" s="240"/>
      <c r="O194" s="282"/>
      <c r="P194" s="282"/>
      <c r="Q194" s="233"/>
      <c r="R194" s="228"/>
      <c r="S194" s="228"/>
      <c r="T194" s="223"/>
      <c r="U194" s="282"/>
      <c r="V194" s="282"/>
      <c r="W194" s="233"/>
      <c r="X194" s="319" t="e">
        <f>SUM(#REF!+#REF!)</f>
        <v>#REF!</v>
      </c>
      <c r="Y194" s="221">
        <v>102</v>
      </c>
      <c r="Z194" s="228" t="s">
        <v>86</v>
      </c>
      <c r="AA194" s="228" t="s">
        <v>1239</v>
      </c>
      <c r="AB194" s="228" t="s">
        <v>1124</v>
      </c>
    </row>
    <row r="195" spans="1:28" s="51" customFormat="1" ht="25.2" customHeight="1">
      <c r="A195" s="221">
        <v>103</v>
      </c>
      <c r="B195" s="222" t="s">
        <v>433</v>
      </c>
      <c r="C195" s="223">
        <v>5054</v>
      </c>
      <c r="D195" s="224">
        <v>102</v>
      </c>
      <c r="E195" s="282">
        <v>54</v>
      </c>
      <c r="F195" s="223" t="s">
        <v>1042</v>
      </c>
      <c r="G195" s="223">
        <v>10</v>
      </c>
      <c r="H195" s="223">
        <v>0</v>
      </c>
      <c r="I195" s="223">
        <v>0</v>
      </c>
      <c r="J195" s="236">
        <v>4000</v>
      </c>
      <c r="K195" s="282"/>
      <c r="L195" s="236">
        <v>4000</v>
      </c>
      <c r="M195" s="233"/>
      <c r="N195" s="240"/>
      <c r="O195" s="282"/>
      <c r="P195" s="282"/>
      <c r="Q195" s="233"/>
      <c r="R195" s="228"/>
      <c r="S195" s="228"/>
      <c r="T195" s="223"/>
      <c r="U195" s="282"/>
      <c r="V195" s="282"/>
      <c r="W195" s="233"/>
      <c r="X195" s="319" t="e">
        <f>SUM(#REF!+#REF!)</f>
        <v>#REF!</v>
      </c>
      <c r="Y195" s="221">
        <v>103</v>
      </c>
      <c r="Z195" s="228" t="s">
        <v>63</v>
      </c>
      <c r="AA195" s="228" t="s">
        <v>1240</v>
      </c>
      <c r="AB195" s="228" t="s">
        <v>1241</v>
      </c>
    </row>
    <row r="196" spans="1:28" s="51" customFormat="1" ht="25.2" customHeight="1">
      <c r="A196" s="221"/>
      <c r="B196" s="222"/>
      <c r="C196" s="223"/>
      <c r="D196" s="224"/>
      <c r="E196" s="282"/>
      <c r="F196" s="223"/>
      <c r="G196" s="223"/>
      <c r="H196" s="223"/>
      <c r="I196" s="223"/>
      <c r="J196" s="306"/>
      <c r="K196" s="282"/>
      <c r="L196" s="306"/>
      <c r="M196" s="233"/>
      <c r="N196" s="240"/>
      <c r="O196" s="282"/>
      <c r="P196" s="282"/>
      <c r="Q196" s="233"/>
      <c r="R196" s="228"/>
      <c r="S196" s="228"/>
      <c r="T196" s="223"/>
      <c r="U196" s="282"/>
      <c r="V196" s="282"/>
      <c r="W196" s="233"/>
      <c r="X196" s="319" t="e">
        <f>SUM(#REF!+#REF!)</f>
        <v>#REF!</v>
      </c>
      <c r="Y196" s="221"/>
      <c r="Z196" s="228"/>
      <c r="AA196" s="228"/>
      <c r="AB196" s="228" t="s">
        <v>1242</v>
      </c>
    </row>
    <row r="197" spans="1:28" s="51" customFormat="1" ht="25.2" customHeight="1">
      <c r="A197" s="221">
        <v>104</v>
      </c>
      <c r="B197" s="222" t="s">
        <v>433</v>
      </c>
      <c r="C197" s="223">
        <v>4570</v>
      </c>
      <c r="D197" s="224">
        <v>75</v>
      </c>
      <c r="E197" s="282">
        <v>70</v>
      </c>
      <c r="F197" s="223" t="s">
        <v>1042</v>
      </c>
      <c r="G197" s="223">
        <v>23</v>
      </c>
      <c r="H197" s="223">
        <v>3</v>
      </c>
      <c r="I197" s="223">
        <v>81</v>
      </c>
      <c r="J197" s="236">
        <f>SUM(G197*400+H197*100+I197)</f>
        <v>9581</v>
      </c>
      <c r="K197" s="282"/>
      <c r="L197" s="236">
        <v>9581</v>
      </c>
      <c r="M197" s="233"/>
      <c r="N197" s="240"/>
      <c r="O197" s="282"/>
      <c r="P197" s="282"/>
      <c r="Q197" s="233"/>
      <c r="R197" s="228"/>
      <c r="S197" s="228"/>
      <c r="T197" s="223"/>
      <c r="U197" s="282"/>
      <c r="V197" s="282"/>
      <c r="W197" s="233"/>
      <c r="X197" s="319" t="e">
        <f>SUM(#REF!+#REF!)</f>
        <v>#REF!</v>
      </c>
      <c r="Y197" s="221">
        <v>104</v>
      </c>
      <c r="Z197" s="228" t="s">
        <v>63</v>
      </c>
      <c r="AA197" s="228" t="s">
        <v>1243</v>
      </c>
      <c r="AB197" s="228" t="s">
        <v>1244</v>
      </c>
    </row>
    <row r="198" spans="1:28" s="51" customFormat="1" ht="22.8" customHeight="1">
      <c r="A198" s="221">
        <v>105</v>
      </c>
      <c r="B198" s="222" t="s">
        <v>433</v>
      </c>
      <c r="C198" s="223">
        <v>3117</v>
      </c>
      <c r="D198" s="224">
        <v>52</v>
      </c>
      <c r="E198" s="282">
        <v>17</v>
      </c>
      <c r="F198" s="223" t="s">
        <v>1042</v>
      </c>
      <c r="G198" s="223">
        <v>11</v>
      </c>
      <c r="H198" s="223">
        <v>0</v>
      </c>
      <c r="I198" s="223">
        <v>93</v>
      </c>
      <c r="J198" s="306">
        <v>4493</v>
      </c>
      <c r="K198" s="282"/>
      <c r="L198" s="306">
        <v>4493</v>
      </c>
      <c r="M198" s="233"/>
      <c r="N198" s="240"/>
      <c r="O198" s="282"/>
      <c r="P198" s="282"/>
      <c r="Q198" s="233"/>
      <c r="R198" s="228"/>
      <c r="S198" s="228"/>
      <c r="T198" s="223"/>
      <c r="U198" s="282"/>
      <c r="V198" s="282"/>
      <c r="W198" s="233"/>
      <c r="X198" s="319" t="e">
        <f>SUM(#REF!+#REF!)</f>
        <v>#REF!</v>
      </c>
      <c r="Y198" s="221">
        <v>105</v>
      </c>
      <c r="Z198" s="228" t="s">
        <v>70</v>
      </c>
      <c r="AA198" s="228" t="s">
        <v>1245</v>
      </c>
      <c r="AB198" s="228" t="s">
        <v>1246</v>
      </c>
    </row>
    <row r="199" spans="1:28" s="51" customFormat="1" ht="22.8" customHeight="1">
      <c r="A199" s="221"/>
      <c r="B199" s="222" t="s">
        <v>433</v>
      </c>
      <c r="C199" s="223">
        <v>7482</v>
      </c>
      <c r="D199" s="224">
        <v>162</v>
      </c>
      <c r="E199" s="282">
        <v>82</v>
      </c>
      <c r="F199" s="223"/>
      <c r="G199" s="223">
        <v>5</v>
      </c>
      <c r="H199" s="223">
        <v>1</v>
      </c>
      <c r="I199" s="223">
        <v>99</v>
      </c>
      <c r="J199" s="236">
        <f>SUM(G199*400+H199*100+I199)</f>
        <v>2199</v>
      </c>
      <c r="K199" s="282"/>
      <c r="L199" s="236">
        <v>2199</v>
      </c>
      <c r="M199" s="233"/>
      <c r="N199" s="240"/>
      <c r="O199" s="282"/>
      <c r="P199" s="282"/>
      <c r="Q199" s="233"/>
      <c r="R199" s="228"/>
      <c r="S199" s="228"/>
      <c r="T199" s="223"/>
      <c r="U199" s="282"/>
      <c r="V199" s="282"/>
      <c r="W199" s="233"/>
      <c r="X199" s="319" t="e">
        <f>SUM(#REF!+#REF!)</f>
        <v>#REF!</v>
      </c>
      <c r="Y199" s="221"/>
      <c r="Z199" s="228"/>
      <c r="AA199" s="228"/>
      <c r="AB199" s="228"/>
    </row>
    <row r="200" spans="1:28" s="51" customFormat="1" ht="22.8" customHeight="1">
      <c r="A200" s="221"/>
      <c r="B200" s="222" t="s">
        <v>433</v>
      </c>
      <c r="C200" s="223">
        <v>2339</v>
      </c>
      <c r="D200" s="224">
        <v>53</v>
      </c>
      <c r="E200" s="282">
        <v>39</v>
      </c>
      <c r="F200" s="223"/>
      <c r="G200" s="223">
        <v>2</v>
      </c>
      <c r="H200" s="223">
        <v>2</v>
      </c>
      <c r="I200" s="223">
        <v>1</v>
      </c>
      <c r="J200" s="236">
        <f>SUM(G200*400+H200*100+I200)</f>
        <v>1001</v>
      </c>
      <c r="K200" s="282"/>
      <c r="L200" s="236">
        <v>1001</v>
      </c>
      <c r="M200" s="233"/>
      <c r="N200" s="240"/>
      <c r="O200" s="282"/>
      <c r="P200" s="282"/>
      <c r="Q200" s="233"/>
      <c r="R200" s="228"/>
      <c r="S200" s="228"/>
      <c r="T200" s="223"/>
      <c r="U200" s="282"/>
      <c r="V200" s="282"/>
      <c r="W200" s="233"/>
      <c r="X200" s="319" t="e">
        <f>SUM(#REF!+#REF!)</f>
        <v>#REF!</v>
      </c>
      <c r="Y200" s="221"/>
      <c r="Z200" s="228"/>
      <c r="AA200" s="228"/>
      <c r="AB200" s="228"/>
    </row>
    <row r="201" spans="1:28" s="51" customFormat="1" ht="22.8" customHeight="1">
      <c r="A201" s="221"/>
      <c r="B201" s="222" t="s">
        <v>433</v>
      </c>
      <c r="C201" s="223">
        <v>3696</v>
      </c>
      <c r="D201" s="224">
        <v>74</v>
      </c>
      <c r="E201" s="282">
        <v>96</v>
      </c>
      <c r="F201" s="223"/>
      <c r="G201" s="223">
        <v>6</v>
      </c>
      <c r="H201" s="223">
        <v>2</v>
      </c>
      <c r="I201" s="223">
        <v>97</v>
      </c>
      <c r="J201" s="236">
        <f>SUM(G201*400+H201*100+I201)</f>
        <v>2697</v>
      </c>
      <c r="K201" s="282"/>
      <c r="L201" s="236">
        <v>2697</v>
      </c>
      <c r="M201" s="233"/>
      <c r="N201" s="240"/>
      <c r="O201" s="282"/>
      <c r="P201" s="282"/>
      <c r="Q201" s="233"/>
      <c r="R201" s="228"/>
      <c r="S201" s="228"/>
      <c r="T201" s="223"/>
      <c r="U201" s="282"/>
      <c r="V201" s="282"/>
      <c r="W201" s="233"/>
      <c r="X201" s="319" t="e">
        <f>SUM(#REF!+#REF!)</f>
        <v>#REF!</v>
      </c>
      <c r="Y201" s="221"/>
      <c r="Z201" s="228"/>
      <c r="AA201" s="228"/>
      <c r="AB201" s="228"/>
    </row>
    <row r="202" spans="1:28" s="51" customFormat="1" ht="22.8" customHeight="1">
      <c r="A202" s="221">
        <v>106</v>
      </c>
      <c r="B202" s="222" t="s">
        <v>433</v>
      </c>
      <c r="C202" s="223">
        <v>3287</v>
      </c>
      <c r="D202" s="224">
        <v>20</v>
      </c>
      <c r="E202" s="282">
        <v>87</v>
      </c>
      <c r="F202" s="223" t="s">
        <v>1042</v>
      </c>
      <c r="G202" s="223">
        <v>11</v>
      </c>
      <c r="H202" s="223">
        <v>1</v>
      </c>
      <c r="I202" s="223">
        <v>76</v>
      </c>
      <c r="J202" s="236">
        <f>SUM(G202*400+H202*100+I202)</f>
        <v>4576</v>
      </c>
      <c r="K202" s="282"/>
      <c r="L202" s="236">
        <v>4576</v>
      </c>
      <c r="M202" s="233"/>
      <c r="N202" s="240"/>
      <c r="O202" s="282"/>
      <c r="P202" s="282"/>
      <c r="Q202" s="233"/>
      <c r="R202" s="228"/>
      <c r="S202" s="228"/>
      <c r="T202" s="223"/>
      <c r="U202" s="282"/>
      <c r="V202" s="282"/>
      <c r="W202" s="233"/>
      <c r="X202" s="319" t="e">
        <f>SUM(#REF!+#REF!)</f>
        <v>#REF!</v>
      </c>
      <c r="Y202" s="221">
        <v>106</v>
      </c>
      <c r="Z202" s="228" t="s">
        <v>63</v>
      </c>
      <c r="AA202" s="228" t="s">
        <v>1247</v>
      </c>
      <c r="AB202" s="228" t="s">
        <v>1199</v>
      </c>
    </row>
    <row r="203" spans="1:28" s="51" customFormat="1" ht="22.8" customHeight="1">
      <c r="A203" s="221">
        <v>107</v>
      </c>
      <c r="B203" s="222" t="s">
        <v>433</v>
      </c>
      <c r="C203" s="223">
        <v>7979</v>
      </c>
      <c r="D203" s="224">
        <v>218</v>
      </c>
      <c r="E203" s="282">
        <v>79</v>
      </c>
      <c r="F203" s="223" t="s">
        <v>1042</v>
      </c>
      <c r="G203" s="223">
        <v>12</v>
      </c>
      <c r="H203" s="223">
        <v>1</v>
      </c>
      <c r="I203" s="223">
        <v>59</v>
      </c>
      <c r="J203" s="236">
        <f>SUM(G203*400+H203*100+I203)</f>
        <v>4959</v>
      </c>
      <c r="K203" s="282"/>
      <c r="L203" s="236">
        <v>4959</v>
      </c>
      <c r="M203" s="233"/>
      <c r="N203" s="240"/>
      <c r="O203" s="282"/>
      <c r="P203" s="282"/>
      <c r="Q203" s="233"/>
      <c r="R203" s="228"/>
      <c r="S203" s="228"/>
      <c r="T203" s="223"/>
      <c r="U203" s="282"/>
      <c r="V203" s="282"/>
      <c r="W203" s="233"/>
      <c r="X203" s="319" t="e">
        <f>SUM(#REF!+#REF!)</f>
        <v>#REF!</v>
      </c>
      <c r="Y203" s="221">
        <v>107</v>
      </c>
      <c r="Z203" s="228" t="s">
        <v>63</v>
      </c>
      <c r="AA203" s="228" t="s">
        <v>1248</v>
      </c>
      <c r="AB203" s="228" t="s">
        <v>1132</v>
      </c>
    </row>
    <row r="204" spans="1:28" s="51" customFormat="1" ht="22.8" customHeight="1">
      <c r="A204" s="221"/>
      <c r="B204" s="222" t="s">
        <v>433</v>
      </c>
      <c r="C204" s="223">
        <v>7981</v>
      </c>
      <c r="D204" s="224">
        <v>220</v>
      </c>
      <c r="E204" s="282">
        <v>81</v>
      </c>
      <c r="F204" s="223"/>
      <c r="G204" s="223">
        <v>3</v>
      </c>
      <c r="H204" s="223">
        <v>0</v>
      </c>
      <c r="I204" s="223">
        <v>47</v>
      </c>
      <c r="J204" s="306">
        <v>1247</v>
      </c>
      <c r="K204" s="282"/>
      <c r="L204" s="306">
        <v>1247</v>
      </c>
      <c r="M204" s="233"/>
      <c r="N204" s="240"/>
      <c r="O204" s="282"/>
      <c r="P204" s="282"/>
      <c r="Q204" s="233"/>
      <c r="R204" s="228"/>
      <c r="S204" s="228"/>
      <c r="T204" s="223"/>
      <c r="U204" s="282"/>
      <c r="V204" s="282"/>
      <c r="W204" s="233"/>
      <c r="X204" s="319" t="e">
        <f>SUM(#REF!+#REF!)</f>
        <v>#REF!</v>
      </c>
      <c r="Y204" s="221"/>
      <c r="Z204" s="228"/>
      <c r="AA204" s="228"/>
      <c r="AB204" s="228"/>
    </row>
    <row r="205" spans="1:28" s="51" customFormat="1" ht="22.8" customHeight="1">
      <c r="A205" s="221">
        <v>108</v>
      </c>
      <c r="B205" s="222" t="s">
        <v>433</v>
      </c>
      <c r="C205" s="223">
        <v>4277</v>
      </c>
      <c r="D205" s="224">
        <v>39</v>
      </c>
      <c r="E205" s="282">
        <v>77</v>
      </c>
      <c r="F205" s="223" t="s">
        <v>1042</v>
      </c>
      <c r="G205" s="223">
        <v>5</v>
      </c>
      <c r="H205" s="223">
        <v>2</v>
      </c>
      <c r="I205" s="223">
        <v>76</v>
      </c>
      <c r="J205" s="236">
        <f>SUM(G205*400+H205*100+I205)</f>
        <v>2276</v>
      </c>
      <c r="K205" s="282"/>
      <c r="L205" s="236">
        <v>2276</v>
      </c>
      <c r="M205" s="233"/>
      <c r="N205" s="240"/>
      <c r="O205" s="282"/>
      <c r="P205" s="282"/>
      <c r="Q205" s="233"/>
      <c r="R205" s="228"/>
      <c r="S205" s="228"/>
      <c r="T205" s="223"/>
      <c r="U205" s="282"/>
      <c r="V205" s="282"/>
      <c r="W205" s="233"/>
      <c r="X205" s="319" t="e">
        <f>SUM(#REF!+#REF!)</f>
        <v>#REF!</v>
      </c>
      <c r="Y205" s="221">
        <v>108</v>
      </c>
      <c r="Z205" s="228" t="s">
        <v>63</v>
      </c>
      <c r="AA205" s="228" t="s">
        <v>1249</v>
      </c>
      <c r="AB205" s="228" t="s">
        <v>1132</v>
      </c>
    </row>
    <row r="206" spans="1:28" s="51" customFormat="1" ht="22.8" customHeight="1">
      <c r="A206" s="221"/>
      <c r="B206" s="222" t="s">
        <v>433</v>
      </c>
      <c r="C206" s="223">
        <v>4183</v>
      </c>
      <c r="D206" s="224">
        <v>138</v>
      </c>
      <c r="E206" s="282">
        <v>83</v>
      </c>
      <c r="F206" s="223"/>
      <c r="G206" s="223">
        <v>10</v>
      </c>
      <c r="H206" s="223">
        <v>0</v>
      </c>
      <c r="I206" s="223">
        <v>0</v>
      </c>
      <c r="J206" s="306">
        <v>4000</v>
      </c>
      <c r="K206" s="282"/>
      <c r="L206" s="306">
        <v>4000</v>
      </c>
      <c r="M206" s="233"/>
      <c r="N206" s="240"/>
      <c r="O206" s="282"/>
      <c r="P206" s="282"/>
      <c r="Q206" s="233"/>
      <c r="R206" s="228"/>
      <c r="S206" s="228"/>
      <c r="T206" s="223"/>
      <c r="U206" s="282"/>
      <c r="V206" s="282"/>
      <c r="W206" s="233"/>
      <c r="X206" s="319" t="e">
        <f>SUM(#REF!+#REF!)</f>
        <v>#REF!</v>
      </c>
      <c r="Y206" s="221"/>
      <c r="Z206" s="228"/>
      <c r="AA206" s="228"/>
      <c r="AB206" s="228"/>
    </row>
    <row r="207" spans="1:28" s="51" customFormat="1" ht="22.8" customHeight="1">
      <c r="A207" s="221">
        <v>109</v>
      </c>
      <c r="B207" s="222" t="s">
        <v>433</v>
      </c>
      <c r="C207" s="223">
        <v>5699</v>
      </c>
      <c r="D207" s="224">
        <v>93</v>
      </c>
      <c r="E207" s="282">
        <v>99</v>
      </c>
      <c r="F207" s="223" t="s">
        <v>1042</v>
      </c>
      <c r="G207" s="223">
        <v>7</v>
      </c>
      <c r="H207" s="223">
        <v>2</v>
      </c>
      <c r="I207" s="223">
        <v>87</v>
      </c>
      <c r="J207" s="236">
        <f>SUM(G207*400+H207*100+I207)</f>
        <v>3087</v>
      </c>
      <c r="K207" s="282"/>
      <c r="L207" s="236">
        <v>3087</v>
      </c>
      <c r="M207" s="233"/>
      <c r="N207" s="240"/>
      <c r="O207" s="282"/>
      <c r="P207" s="282"/>
      <c r="Q207" s="233"/>
      <c r="R207" s="228"/>
      <c r="S207" s="228"/>
      <c r="T207" s="223"/>
      <c r="U207" s="282"/>
      <c r="V207" s="282"/>
      <c r="W207" s="233"/>
      <c r="X207" s="319" t="e">
        <f>SUM(#REF!+#REF!)</f>
        <v>#REF!</v>
      </c>
      <c r="Y207" s="221">
        <v>109</v>
      </c>
      <c r="Z207" s="228" t="s">
        <v>63</v>
      </c>
      <c r="AA207" s="228" t="s">
        <v>1250</v>
      </c>
      <c r="AB207" s="228" t="s">
        <v>1132</v>
      </c>
    </row>
    <row r="208" spans="1:28" s="51" customFormat="1" ht="22.8" customHeight="1">
      <c r="A208" s="225">
        <v>110</v>
      </c>
      <c r="B208" s="234" t="s">
        <v>433</v>
      </c>
      <c r="C208" s="223">
        <v>7978</v>
      </c>
      <c r="D208" s="224">
        <v>195</v>
      </c>
      <c r="E208" s="282">
        <v>78</v>
      </c>
      <c r="F208" s="223" t="s">
        <v>1042</v>
      </c>
      <c r="G208" s="223">
        <v>3</v>
      </c>
      <c r="H208" s="223">
        <v>0</v>
      </c>
      <c r="I208" s="223">
        <v>89</v>
      </c>
      <c r="J208" s="306">
        <v>1289</v>
      </c>
      <c r="K208" s="282"/>
      <c r="L208" s="306">
        <v>1289</v>
      </c>
      <c r="M208" s="233"/>
      <c r="N208" s="240"/>
      <c r="O208" s="282"/>
      <c r="P208" s="282"/>
      <c r="Q208" s="232"/>
      <c r="R208" s="230"/>
      <c r="S208" s="228"/>
      <c r="T208" s="223"/>
      <c r="U208" s="282"/>
      <c r="V208" s="282"/>
      <c r="W208" s="233"/>
      <c r="X208" s="319" t="e">
        <f>SUM(#REF!+#REF!)</f>
        <v>#REF!</v>
      </c>
      <c r="Y208" s="225">
        <v>110</v>
      </c>
      <c r="Z208" s="230" t="s">
        <v>63</v>
      </c>
      <c r="AA208" s="230" t="s">
        <v>1251</v>
      </c>
      <c r="AB208" s="228" t="s">
        <v>1252</v>
      </c>
    </row>
    <row r="209" spans="1:28" s="51" customFormat="1" ht="22.8" customHeight="1">
      <c r="A209" s="221"/>
      <c r="B209" s="222" t="s">
        <v>433</v>
      </c>
      <c r="C209" s="223">
        <v>2536</v>
      </c>
      <c r="D209" s="224">
        <v>26</v>
      </c>
      <c r="E209" s="282">
        <v>36</v>
      </c>
      <c r="F209" s="223"/>
      <c r="G209" s="223">
        <v>12</v>
      </c>
      <c r="H209" s="223">
        <v>1</v>
      </c>
      <c r="I209" s="223">
        <v>84</v>
      </c>
      <c r="J209" s="236">
        <f>SUM(G209*400+H209*100+I209)</f>
        <v>4984</v>
      </c>
      <c r="K209" s="282"/>
      <c r="L209" s="236">
        <v>4984</v>
      </c>
      <c r="M209" s="233"/>
      <c r="N209" s="240"/>
      <c r="O209" s="282"/>
      <c r="P209" s="282"/>
      <c r="Q209" s="233"/>
      <c r="R209" s="228"/>
      <c r="S209" s="228"/>
      <c r="T209" s="223"/>
      <c r="U209" s="282"/>
      <c r="V209" s="282"/>
      <c r="W209" s="233"/>
      <c r="X209" s="319" t="e">
        <f>SUM(#REF!+#REF!)</f>
        <v>#REF!</v>
      </c>
      <c r="Y209" s="221"/>
      <c r="Z209" s="228"/>
      <c r="AA209" s="228"/>
      <c r="AB209" s="228" t="s">
        <v>1253</v>
      </c>
    </row>
    <row r="210" spans="1:28" s="51" customFormat="1" ht="22.8" customHeight="1">
      <c r="A210" s="221">
        <v>111</v>
      </c>
      <c r="B210" s="222" t="s">
        <v>433</v>
      </c>
      <c r="C210" s="223">
        <v>4275</v>
      </c>
      <c r="D210" s="224">
        <v>105</v>
      </c>
      <c r="E210" s="282">
        <v>75</v>
      </c>
      <c r="F210" s="223" t="s">
        <v>1042</v>
      </c>
      <c r="G210" s="223">
        <v>15</v>
      </c>
      <c r="H210" s="223">
        <v>3</v>
      </c>
      <c r="I210" s="223">
        <v>59</v>
      </c>
      <c r="J210" s="236">
        <f>SUM(G210*400+H210*100+I210)</f>
        <v>6359</v>
      </c>
      <c r="K210" s="282"/>
      <c r="L210" s="236">
        <v>6359</v>
      </c>
      <c r="M210" s="233"/>
      <c r="N210" s="240"/>
      <c r="O210" s="282"/>
      <c r="P210" s="282"/>
      <c r="Q210" s="233"/>
      <c r="R210" s="228"/>
      <c r="S210" s="228"/>
      <c r="T210" s="223"/>
      <c r="U210" s="282"/>
      <c r="V210" s="282"/>
      <c r="W210" s="233"/>
      <c r="X210" s="319" t="e">
        <f>SUM(#REF!+#REF!)</f>
        <v>#REF!</v>
      </c>
      <c r="Y210" s="221">
        <v>111</v>
      </c>
      <c r="Z210" s="228" t="s">
        <v>70</v>
      </c>
      <c r="AA210" s="228" t="s">
        <v>1254</v>
      </c>
      <c r="AB210" s="228" t="s">
        <v>1255</v>
      </c>
    </row>
    <row r="211" spans="1:28" s="51" customFormat="1" ht="22.8" customHeight="1">
      <c r="A211" s="225">
        <v>112</v>
      </c>
      <c r="B211" s="222" t="s">
        <v>433</v>
      </c>
      <c r="C211" s="223" t="s">
        <v>84</v>
      </c>
      <c r="D211" s="224">
        <v>12</v>
      </c>
      <c r="E211" s="282" t="s">
        <v>84</v>
      </c>
      <c r="F211" s="223" t="s">
        <v>1042</v>
      </c>
      <c r="G211" s="223">
        <v>13</v>
      </c>
      <c r="H211" s="223">
        <v>2</v>
      </c>
      <c r="I211" s="223">
        <v>75</v>
      </c>
      <c r="J211" s="236">
        <f>SUM(G211*400+H211*100+I211)</f>
        <v>5475</v>
      </c>
      <c r="K211" s="282"/>
      <c r="L211" s="236">
        <v>5475</v>
      </c>
      <c r="M211" s="233"/>
      <c r="N211" s="240"/>
      <c r="O211" s="282"/>
      <c r="P211" s="282"/>
      <c r="Q211" s="233"/>
      <c r="R211" s="228"/>
      <c r="S211" s="228"/>
      <c r="T211" s="223"/>
      <c r="U211" s="282"/>
      <c r="V211" s="282"/>
      <c r="W211" s="233"/>
      <c r="X211" s="319" t="e">
        <f>SUM(#REF!+#REF!)</f>
        <v>#REF!</v>
      </c>
      <c r="Y211" s="225">
        <v>112</v>
      </c>
      <c r="Z211" s="228" t="s">
        <v>63</v>
      </c>
      <c r="AA211" s="228" t="s">
        <v>1256</v>
      </c>
      <c r="AB211" s="228" t="s">
        <v>1257</v>
      </c>
    </row>
    <row r="212" spans="1:28" s="51" customFormat="1" ht="22.8" customHeight="1">
      <c r="A212" s="221">
        <v>113</v>
      </c>
      <c r="B212" s="222" t="s">
        <v>433</v>
      </c>
      <c r="C212" s="223">
        <v>5055</v>
      </c>
      <c r="D212" s="224">
        <v>8</v>
      </c>
      <c r="E212" s="282">
        <v>54</v>
      </c>
      <c r="F212" s="223" t="s">
        <v>1042</v>
      </c>
      <c r="G212" s="223">
        <v>9</v>
      </c>
      <c r="H212" s="223">
        <v>0</v>
      </c>
      <c r="I212" s="223">
        <v>0</v>
      </c>
      <c r="J212" s="306">
        <v>3600</v>
      </c>
      <c r="K212" s="282"/>
      <c r="L212" s="306">
        <v>3600</v>
      </c>
      <c r="M212" s="233"/>
      <c r="N212" s="240"/>
      <c r="O212" s="282"/>
      <c r="P212" s="282"/>
      <c r="Q212" s="233"/>
      <c r="R212" s="228"/>
      <c r="S212" s="228"/>
      <c r="T212" s="223"/>
      <c r="U212" s="282"/>
      <c r="V212" s="282"/>
      <c r="W212" s="233"/>
      <c r="X212" s="319" t="e">
        <f>SUM(#REF!+#REF!)</f>
        <v>#REF!</v>
      </c>
      <c r="Y212" s="221">
        <v>113</v>
      </c>
      <c r="Z212" s="228" t="s">
        <v>70</v>
      </c>
      <c r="AA212" s="228" t="s">
        <v>1258</v>
      </c>
      <c r="AB212" s="228" t="s">
        <v>1259</v>
      </c>
    </row>
    <row r="213" spans="1:28" s="51" customFormat="1" ht="22.8" customHeight="1">
      <c r="A213" s="221">
        <v>114</v>
      </c>
      <c r="B213" s="222" t="s">
        <v>459</v>
      </c>
      <c r="C213" s="223">
        <v>358</v>
      </c>
      <c r="D213" s="224">
        <v>5</v>
      </c>
      <c r="E213" s="282">
        <v>8</v>
      </c>
      <c r="F213" s="223" t="s">
        <v>1042</v>
      </c>
      <c r="G213" s="223">
        <v>35</v>
      </c>
      <c r="H213" s="223">
        <v>0</v>
      </c>
      <c r="I213" s="223">
        <v>87</v>
      </c>
      <c r="J213" s="306">
        <v>14087</v>
      </c>
      <c r="K213" s="282"/>
      <c r="L213" s="306">
        <v>14087</v>
      </c>
      <c r="M213" s="233"/>
      <c r="N213" s="240"/>
      <c r="O213" s="282"/>
      <c r="P213" s="282"/>
      <c r="Q213" s="233"/>
      <c r="R213" s="228"/>
      <c r="S213" s="228"/>
      <c r="T213" s="223"/>
      <c r="U213" s="282"/>
      <c r="V213" s="282"/>
      <c r="W213" s="233"/>
      <c r="X213" s="319" t="e">
        <f>SUM(#REF!+#REF!)</f>
        <v>#REF!</v>
      </c>
      <c r="Y213" s="221">
        <v>114</v>
      </c>
      <c r="Z213" s="228"/>
      <c r="AA213" s="228" t="s">
        <v>1260</v>
      </c>
      <c r="AB213" s="228"/>
    </row>
    <row r="214" spans="1:28" s="51" customFormat="1" ht="22.8" customHeight="1">
      <c r="A214" s="225">
        <v>115</v>
      </c>
      <c r="B214" s="222" t="s">
        <v>433</v>
      </c>
      <c r="C214" s="223">
        <v>7047</v>
      </c>
      <c r="D214" s="224">
        <v>136</v>
      </c>
      <c r="E214" s="282">
        <v>47</v>
      </c>
      <c r="F214" s="223" t="s">
        <v>1042</v>
      </c>
      <c r="G214" s="223">
        <v>2</v>
      </c>
      <c r="H214" s="223">
        <v>3</v>
      </c>
      <c r="I214" s="223">
        <v>39</v>
      </c>
      <c r="J214" s="236">
        <f>SUM(G214*400+H214*100+I214)</f>
        <v>1139</v>
      </c>
      <c r="K214" s="282"/>
      <c r="L214" s="236">
        <v>1139</v>
      </c>
      <c r="M214" s="233"/>
      <c r="N214" s="240"/>
      <c r="O214" s="282"/>
      <c r="P214" s="282"/>
      <c r="Q214" s="233"/>
      <c r="R214" s="228"/>
      <c r="S214" s="228"/>
      <c r="T214" s="223"/>
      <c r="U214" s="282"/>
      <c r="V214" s="282"/>
      <c r="W214" s="233"/>
      <c r="X214" s="319" t="e">
        <f>SUM(#REF!+#REF!)</f>
        <v>#REF!</v>
      </c>
      <c r="Y214" s="225">
        <v>115</v>
      </c>
      <c r="Z214" s="228" t="s">
        <v>63</v>
      </c>
      <c r="AA214" s="228" t="s">
        <v>1261</v>
      </c>
      <c r="AB214" s="228" t="s">
        <v>1232</v>
      </c>
    </row>
    <row r="215" spans="1:28" s="51" customFormat="1" ht="22.8" customHeight="1">
      <c r="A215" s="221">
        <v>116</v>
      </c>
      <c r="B215" s="222" t="s">
        <v>459</v>
      </c>
      <c r="C215" s="223">
        <v>356</v>
      </c>
      <c r="D215" s="224">
        <v>33</v>
      </c>
      <c r="E215" s="282">
        <v>6</v>
      </c>
      <c r="F215" s="223" t="s">
        <v>1042</v>
      </c>
      <c r="G215" s="223">
        <v>33</v>
      </c>
      <c r="H215" s="223">
        <v>2</v>
      </c>
      <c r="I215" s="223">
        <v>88</v>
      </c>
      <c r="J215" s="236">
        <f>SUM(G215*400+H215*100+I215)</f>
        <v>13488</v>
      </c>
      <c r="K215" s="282"/>
      <c r="L215" s="236">
        <v>13488</v>
      </c>
      <c r="M215" s="233"/>
      <c r="N215" s="240"/>
      <c r="O215" s="282"/>
      <c r="P215" s="282"/>
      <c r="Q215" s="233"/>
      <c r="R215" s="228"/>
      <c r="S215" s="228"/>
      <c r="T215" s="223"/>
      <c r="U215" s="282"/>
      <c r="V215" s="282"/>
      <c r="W215" s="233"/>
      <c r="X215" s="319" t="e">
        <f>SUM(#REF!+#REF!)</f>
        <v>#REF!</v>
      </c>
      <c r="Y215" s="221">
        <v>116</v>
      </c>
      <c r="Z215" s="228" t="s">
        <v>63</v>
      </c>
      <c r="AA215" s="228" t="s">
        <v>1262</v>
      </c>
      <c r="AB215" s="228" t="s">
        <v>1263</v>
      </c>
    </row>
    <row r="216" spans="1:28" s="51" customFormat="1" ht="22.8" customHeight="1">
      <c r="A216" s="221">
        <v>117</v>
      </c>
      <c r="B216" s="222" t="s">
        <v>927</v>
      </c>
      <c r="C216" s="223">
        <v>359</v>
      </c>
      <c r="D216" s="224">
        <v>6</v>
      </c>
      <c r="E216" s="282">
        <v>9</v>
      </c>
      <c r="F216" s="223" t="s">
        <v>1042</v>
      </c>
      <c r="G216" s="223">
        <v>14</v>
      </c>
      <c r="H216" s="223">
        <v>1</v>
      </c>
      <c r="I216" s="223">
        <v>60</v>
      </c>
      <c r="J216" s="236">
        <f>SUM(G216*400+H216*100+I216)</f>
        <v>5760</v>
      </c>
      <c r="K216" s="282"/>
      <c r="L216" s="236">
        <v>5760</v>
      </c>
      <c r="M216" s="233"/>
      <c r="N216" s="240"/>
      <c r="O216" s="282"/>
      <c r="P216" s="282"/>
      <c r="Q216" s="233"/>
      <c r="R216" s="228"/>
      <c r="S216" s="228"/>
      <c r="T216" s="223"/>
      <c r="U216" s="282"/>
      <c r="V216" s="282"/>
      <c r="W216" s="233"/>
      <c r="X216" s="319" t="e">
        <f>SUM(#REF!+#REF!)</f>
        <v>#REF!</v>
      </c>
      <c r="Y216" s="221">
        <v>117</v>
      </c>
      <c r="Z216" s="228" t="s">
        <v>63</v>
      </c>
      <c r="AA216" s="228" t="s">
        <v>1264</v>
      </c>
      <c r="AB216" s="228" t="s">
        <v>1265</v>
      </c>
    </row>
    <row r="217" spans="1:28" s="51" customFormat="1" ht="22.8" customHeight="1">
      <c r="A217" s="221"/>
      <c r="B217" s="222" t="s">
        <v>927</v>
      </c>
      <c r="C217" s="223">
        <v>459</v>
      </c>
      <c r="D217" s="224">
        <v>57</v>
      </c>
      <c r="E217" s="282">
        <v>9</v>
      </c>
      <c r="F217" s="223"/>
      <c r="G217" s="223">
        <v>3</v>
      </c>
      <c r="H217" s="223">
        <v>0</v>
      </c>
      <c r="I217" s="223">
        <v>20</v>
      </c>
      <c r="J217" s="306">
        <v>1220</v>
      </c>
      <c r="K217" s="282"/>
      <c r="L217" s="306">
        <v>1220</v>
      </c>
      <c r="M217" s="233"/>
      <c r="N217" s="240"/>
      <c r="O217" s="282"/>
      <c r="P217" s="282"/>
      <c r="Q217" s="233"/>
      <c r="R217" s="228"/>
      <c r="S217" s="228"/>
      <c r="T217" s="223"/>
      <c r="U217" s="282"/>
      <c r="V217" s="282"/>
      <c r="W217" s="233"/>
      <c r="X217" s="319" t="e">
        <f>SUM(#REF!+#REF!)</f>
        <v>#REF!</v>
      </c>
      <c r="Y217" s="221"/>
      <c r="Z217" s="228"/>
      <c r="AA217" s="228"/>
      <c r="AB217" s="228"/>
    </row>
    <row r="218" spans="1:28" s="51" customFormat="1" ht="22.8" customHeight="1">
      <c r="A218" s="221">
        <v>118</v>
      </c>
      <c r="B218" s="222" t="s">
        <v>433</v>
      </c>
      <c r="C218" s="223">
        <v>6612</v>
      </c>
      <c r="D218" s="224">
        <v>123</v>
      </c>
      <c r="E218" s="282">
        <v>12</v>
      </c>
      <c r="F218" s="223" t="s">
        <v>1042</v>
      </c>
      <c r="G218" s="223">
        <v>13</v>
      </c>
      <c r="H218" s="223">
        <v>0</v>
      </c>
      <c r="I218" s="223">
        <v>88</v>
      </c>
      <c r="J218" s="306">
        <v>5288</v>
      </c>
      <c r="K218" s="282"/>
      <c r="L218" s="306">
        <v>5288</v>
      </c>
      <c r="M218" s="233"/>
      <c r="N218" s="240"/>
      <c r="O218" s="282"/>
      <c r="P218" s="282"/>
      <c r="Q218" s="233"/>
      <c r="R218" s="228"/>
      <c r="S218" s="228"/>
      <c r="T218" s="223"/>
      <c r="U218" s="282"/>
      <c r="V218" s="282"/>
      <c r="W218" s="233"/>
      <c r="X218" s="319" t="e">
        <f>SUM(#REF!+#REF!)</f>
        <v>#REF!</v>
      </c>
      <c r="Y218" s="221">
        <v>118</v>
      </c>
      <c r="Z218" s="228" t="s">
        <v>70</v>
      </c>
      <c r="AA218" s="228" t="s">
        <v>1231</v>
      </c>
      <c r="AB218" s="228" t="s">
        <v>1266</v>
      </c>
    </row>
    <row r="219" spans="1:28" s="51" customFormat="1" ht="22.8" customHeight="1">
      <c r="A219" s="221"/>
      <c r="B219" s="222" t="s">
        <v>927</v>
      </c>
      <c r="C219" s="223">
        <v>364</v>
      </c>
      <c r="D219" s="224">
        <v>4</v>
      </c>
      <c r="E219" s="282">
        <v>14</v>
      </c>
      <c r="F219" s="223"/>
      <c r="G219" s="223">
        <v>23</v>
      </c>
      <c r="H219" s="223">
        <v>1</v>
      </c>
      <c r="I219" s="223">
        <v>71</v>
      </c>
      <c r="J219" s="236">
        <f>SUM(G219*400+H219*100+I219)</f>
        <v>9371</v>
      </c>
      <c r="K219" s="282"/>
      <c r="L219" s="236">
        <v>9371</v>
      </c>
      <c r="M219" s="233"/>
      <c r="N219" s="240"/>
      <c r="O219" s="282"/>
      <c r="P219" s="282"/>
      <c r="Q219" s="233"/>
      <c r="R219" s="228"/>
      <c r="S219" s="228"/>
      <c r="T219" s="223"/>
      <c r="U219" s="282"/>
      <c r="V219" s="282"/>
      <c r="W219" s="233"/>
      <c r="X219" s="319" t="e">
        <f>SUM(#REF!+#REF!)</f>
        <v>#REF!</v>
      </c>
      <c r="Y219" s="221"/>
      <c r="Z219" s="228"/>
      <c r="AA219" s="228"/>
      <c r="AB219" s="228" t="s">
        <v>1253</v>
      </c>
    </row>
    <row r="220" spans="1:28" s="51" customFormat="1" ht="22.8" customHeight="1">
      <c r="A220" s="221">
        <v>119</v>
      </c>
      <c r="B220" s="222" t="s">
        <v>433</v>
      </c>
      <c r="C220" s="223">
        <v>5928</v>
      </c>
      <c r="D220" s="224">
        <v>131</v>
      </c>
      <c r="E220" s="282">
        <v>28</v>
      </c>
      <c r="F220" s="223" t="s">
        <v>1042</v>
      </c>
      <c r="G220" s="223">
        <v>13</v>
      </c>
      <c r="H220" s="223">
        <v>0</v>
      </c>
      <c r="I220" s="223">
        <v>95</v>
      </c>
      <c r="J220" s="306">
        <v>5200</v>
      </c>
      <c r="K220" s="282"/>
      <c r="L220" s="306">
        <v>5200</v>
      </c>
      <c r="M220" s="233"/>
      <c r="N220" s="240"/>
      <c r="O220" s="282"/>
      <c r="P220" s="282"/>
      <c r="Q220" s="233"/>
      <c r="R220" s="228"/>
      <c r="S220" s="228"/>
      <c r="T220" s="223"/>
      <c r="U220" s="282"/>
      <c r="V220" s="282"/>
      <c r="W220" s="233"/>
      <c r="X220" s="319" t="e">
        <f>SUM(#REF!+#REF!)</f>
        <v>#REF!</v>
      </c>
      <c r="Y220" s="221">
        <v>119</v>
      </c>
      <c r="Z220" s="228" t="s">
        <v>63</v>
      </c>
      <c r="AA220" s="228" t="s">
        <v>1267</v>
      </c>
      <c r="AB220" s="228" t="s">
        <v>1268</v>
      </c>
    </row>
    <row r="221" spans="1:28" s="51" customFormat="1" ht="22.8" customHeight="1">
      <c r="A221" s="221"/>
      <c r="B221" s="222"/>
      <c r="C221" s="223"/>
      <c r="D221" s="224"/>
      <c r="E221" s="282"/>
      <c r="F221" s="223"/>
      <c r="G221" s="223"/>
      <c r="H221" s="223"/>
      <c r="I221" s="223"/>
      <c r="J221" s="306"/>
      <c r="K221" s="282"/>
      <c r="L221" s="306"/>
      <c r="M221" s="233"/>
      <c r="N221" s="240"/>
      <c r="O221" s="282"/>
      <c r="P221" s="282"/>
      <c r="Q221" s="233"/>
      <c r="R221" s="228"/>
      <c r="S221" s="228"/>
      <c r="T221" s="223"/>
      <c r="U221" s="282"/>
      <c r="V221" s="282"/>
      <c r="W221" s="233"/>
      <c r="X221" s="319" t="e">
        <f>SUM(#REF!+#REF!)</f>
        <v>#REF!</v>
      </c>
      <c r="Y221" s="221"/>
      <c r="Z221" s="228"/>
      <c r="AA221" s="228"/>
      <c r="AB221" s="228" t="s">
        <v>691</v>
      </c>
    </row>
    <row r="222" spans="1:28" s="51" customFormat="1" ht="22.8" customHeight="1">
      <c r="A222" s="221">
        <v>120</v>
      </c>
      <c r="B222" s="222" t="s">
        <v>433</v>
      </c>
      <c r="C222" s="223">
        <v>3740</v>
      </c>
      <c r="D222" s="224">
        <v>95</v>
      </c>
      <c r="E222" s="282">
        <v>40</v>
      </c>
      <c r="F222" s="223" t="s">
        <v>1042</v>
      </c>
      <c r="G222" s="223">
        <v>12</v>
      </c>
      <c r="H222" s="223">
        <v>3</v>
      </c>
      <c r="I222" s="223">
        <v>89</v>
      </c>
      <c r="J222" s="236">
        <f>SUM(G222*400+H222*100+I222)</f>
        <v>5189</v>
      </c>
      <c r="K222" s="282"/>
      <c r="L222" s="236">
        <v>5189</v>
      </c>
      <c r="M222" s="233"/>
      <c r="N222" s="240"/>
      <c r="O222" s="282"/>
      <c r="P222" s="282"/>
      <c r="Q222" s="233"/>
      <c r="R222" s="228"/>
      <c r="S222" s="228"/>
      <c r="T222" s="223"/>
      <c r="U222" s="282"/>
      <c r="V222" s="282"/>
      <c r="W222" s="233"/>
      <c r="X222" s="319" t="e">
        <f>SUM(#REF!+#REF!)</f>
        <v>#REF!</v>
      </c>
      <c r="Y222" s="221">
        <v>120</v>
      </c>
      <c r="Z222" s="228" t="s">
        <v>70</v>
      </c>
      <c r="AA222" s="228" t="s">
        <v>1269</v>
      </c>
      <c r="AB222" s="228" t="s">
        <v>1270</v>
      </c>
    </row>
    <row r="223" spans="1:28" s="8" customFormat="1" ht="24.6" customHeight="1">
      <c r="A223" s="221">
        <v>121</v>
      </c>
      <c r="B223" s="221" t="s">
        <v>121</v>
      </c>
      <c r="C223" s="221" t="s">
        <v>249</v>
      </c>
      <c r="D223" s="221" t="s">
        <v>249</v>
      </c>
      <c r="E223" s="221" t="s">
        <v>249</v>
      </c>
      <c r="F223" s="221" t="s">
        <v>67</v>
      </c>
      <c r="G223" s="223">
        <v>0</v>
      </c>
      <c r="H223" s="223">
        <v>0</v>
      </c>
      <c r="I223" s="223">
        <v>0</v>
      </c>
      <c r="J223" s="236"/>
      <c r="K223" s="233"/>
      <c r="L223" s="236"/>
      <c r="M223" s="233"/>
      <c r="N223" s="282"/>
      <c r="O223" s="282"/>
      <c r="P223" s="282"/>
      <c r="Q223" s="232">
        <v>9</v>
      </c>
      <c r="R223" s="232"/>
      <c r="S223" s="232"/>
      <c r="T223" s="232">
        <v>9</v>
      </c>
      <c r="U223" s="232"/>
      <c r="V223" s="232">
        <v>4</v>
      </c>
      <c r="W223" s="232">
        <v>4</v>
      </c>
      <c r="X223" s="228"/>
      <c r="Y223" s="221">
        <v>121</v>
      </c>
      <c r="Z223" s="228" t="s">
        <v>63</v>
      </c>
      <c r="AA223" s="228" t="s">
        <v>1271</v>
      </c>
      <c r="AB223" s="228" t="s">
        <v>3095</v>
      </c>
    </row>
    <row r="224" spans="1:28" s="51" customFormat="1" ht="22.8" customHeight="1">
      <c r="A224" s="223"/>
      <c r="B224" s="222"/>
      <c r="C224" s="223"/>
      <c r="D224" s="224"/>
      <c r="E224" s="221"/>
      <c r="F224" s="222"/>
      <c r="G224" s="221"/>
      <c r="H224" s="222"/>
      <c r="I224" s="221"/>
      <c r="J224" s="323"/>
      <c r="K224" s="233"/>
      <c r="L224" s="323"/>
      <c r="M224" s="233"/>
      <c r="N224" s="222"/>
      <c r="O224" s="223"/>
      <c r="P224" s="223"/>
      <c r="Q224" s="233"/>
      <c r="R224" s="228"/>
      <c r="S224" s="228"/>
      <c r="T224" s="223">
        <v>25</v>
      </c>
      <c r="U224" s="282"/>
      <c r="V224" s="223">
        <v>10</v>
      </c>
      <c r="W224" s="233">
        <v>30</v>
      </c>
      <c r="X224" s="319" t="e">
        <f>SUM(#REF!+#REF!)</f>
        <v>#REF!</v>
      </c>
      <c r="Y224" s="223"/>
      <c r="Z224" s="233"/>
      <c r="AA224" s="228"/>
      <c r="AB224" s="228"/>
    </row>
    <row r="225" spans="1:28" s="51" customFormat="1" ht="22.8" customHeight="1">
      <c r="A225" s="221">
        <v>122</v>
      </c>
      <c r="B225" s="222" t="s">
        <v>471</v>
      </c>
      <c r="C225" s="223">
        <v>51070</v>
      </c>
      <c r="D225" s="224">
        <v>77</v>
      </c>
      <c r="E225" s="221">
        <v>446</v>
      </c>
      <c r="F225" s="222" t="s">
        <v>1042</v>
      </c>
      <c r="G225" s="221">
        <v>0</v>
      </c>
      <c r="H225" s="222">
        <v>2</v>
      </c>
      <c r="I225" s="221">
        <v>77</v>
      </c>
      <c r="J225" s="306">
        <v>277</v>
      </c>
      <c r="K225" s="282">
        <v>264</v>
      </c>
      <c r="L225" s="306"/>
      <c r="M225" s="233"/>
      <c r="N225" s="223"/>
      <c r="O225" s="223"/>
      <c r="P225" s="223"/>
      <c r="Q225" s="233">
        <v>70</v>
      </c>
      <c r="R225" s="228"/>
      <c r="S225" s="228">
        <v>20</v>
      </c>
      <c r="T225" s="223"/>
      <c r="U225" s="282"/>
      <c r="V225" s="223">
        <v>10</v>
      </c>
      <c r="W225" s="233">
        <v>10</v>
      </c>
      <c r="X225" s="319" t="e">
        <f>SUM(#REF!+#REF!)</f>
        <v>#REF!</v>
      </c>
      <c r="Y225" s="221">
        <v>122</v>
      </c>
      <c r="Z225" s="228" t="s">
        <v>70</v>
      </c>
      <c r="AA225" s="228" t="s">
        <v>1272</v>
      </c>
      <c r="AB225" s="228" t="s">
        <v>1273</v>
      </c>
    </row>
    <row r="226" spans="1:28" s="51" customFormat="1" ht="22.8" customHeight="1">
      <c r="A226" s="221"/>
      <c r="B226" s="222"/>
      <c r="C226" s="223"/>
      <c r="D226" s="224"/>
      <c r="E226" s="221"/>
      <c r="F226" s="222"/>
      <c r="G226" s="221"/>
      <c r="H226" s="222"/>
      <c r="I226" s="221"/>
      <c r="J226" s="306"/>
      <c r="K226" s="282"/>
      <c r="L226" s="306"/>
      <c r="M226" s="306">
        <v>13</v>
      </c>
      <c r="N226" s="223"/>
      <c r="O226" s="223"/>
      <c r="P226" s="223"/>
      <c r="Q226" s="233"/>
      <c r="R226" s="228"/>
      <c r="S226" s="228"/>
      <c r="T226" s="223">
        <v>50</v>
      </c>
      <c r="U226" s="282"/>
      <c r="V226" s="223">
        <v>12</v>
      </c>
      <c r="W226" s="233">
        <v>38</v>
      </c>
      <c r="X226" s="319" t="e">
        <f>SUM(#REF!+#REF!)</f>
        <v>#REF!</v>
      </c>
      <c r="Y226" s="221"/>
      <c r="Z226" s="228"/>
      <c r="AA226" s="228"/>
      <c r="AB226" s="281" t="s">
        <v>107</v>
      </c>
    </row>
    <row r="227" spans="1:28" s="51" customFormat="1" ht="22.8" customHeight="1">
      <c r="A227" s="221">
        <v>123</v>
      </c>
      <c r="B227" s="222" t="s">
        <v>471</v>
      </c>
      <c r="C227" s="223">
        <v>50823</v>
      </c>
      <c r="D227" s="224">
        <v>68</v>
      </c>
      <c r="E227" s="221">
        <v>368</v>
      </c>
      <c r="F227" s="222" t="s">
        <v>1042</v>
      </c>
      <c r="G227" s="221">
        <v>0</v>
      </c>
      <c r="H227" s="222">
        <v>2</v>
      </c>
      <c r="I227" s="221">
        <v>87</v>
      </c>
      <c r="J227" s="306">
        <v>287</v>
      </c>
      <c r="K227" s="282">
        <v>277</v>
      </c>
      <c r="L227" s="306"/>
      <c r="M227" s="233"/>
      <c r="N227" s="223"/>
      <c r="O227" s="223"/>
      <c r="P227" s="223"/>
      <c r="Q227" s="233">
        <v>111</v>
      </c>
      <c r="R227" s="228"/>
      <c r="S227" s="228">
        <v>72</v>
      </c>
      <c r="T227" s="223"/>
      <c r="U227" s="282"/>
      <c r="V227" s="282"/>
      <c r="W227" s="233"/>
      <c r="X227" s="319" t="e">
        <f>SUM(#REF!+#REF!)</f>
        <v>#REF!</v>
      </c>
      <c r="Y227" s="221">
        <v>123</v>
      </c>
      <c r="Z227" s="228" t="s">
        <v>1274</v>
      </c>
      <c r="AA227" s="228" t="s">
        <v>1275</v>
      </c>
      <c r="AB227" s="228" t="s">
        <v>1276</v>
      </c>
    </row>
    <row r="228" spans="1:28" s="51" customFormat="1" ht="22.8" customHeight="1">
      <c r="A228" s="221"/>
      <c r="B228" s="222"/>
      <c r="C228" s="223"/>
      <c r="D228" s="224"/>
      <c r="E228" s="221"/>
      <c r="F228" s="222"/>
      <c r="G228" s="223"/>
      <c r="H228" s="223"/>
      <c r="I228" s="223"/>
      <c r="J228" s="306"/>
      <c r="K228" s="282"/>
      <c r="L228" s="306"/>
      <c r="M228" s="306">
        <v>10</v>
      </c>
      <c r="N228" s="223"/>
      <c r="O228" s="223"/>
      <c r="P228" s="223"/>
      <c r="Q228" s="233"/>
      <c r="R228" s="228"/>
      <c r="S228" s="228"/>
      <c r="T228" s="223">
        <v>30</v>
      </c>
      <c r="U228" s="282"/>
      <c r="V228" s="223">
        <v>11</v>
      </c>
      <c r="W228" s="233">
        <v>12</v>
      </c>
      <c r="X228" s="319" t="e">
        <f>SUM(#REF!+#REF!)</f>
        <v>#REF!</v>
      </c>
      <c r="Y228" s="221"/>
      <c r="Z228" s="228"/>
      <c r="AA228" s="228"/>
      <c r="AB228" s="281" t="s">
        <v>107</v>
      </c>
    </row>
    <row r="229" spans="1:28" s="8" customFormat="1" ht="24.6" customHeight="1">
      <c r="A229" s="221">
        <v>124</v>
      </c>
      <c r="B229" s="221" t="s">
        <v>121</v>
      </c>
      <c r="C229" s="221" t="s">
        <v>249</v>
      </c>
      <c r="D229" s="221" t="s">
        <v>249</v>
      </c>
      <c r="E229" s="221" t="s">
        <v>249</v>
      </c>
      <c r="F229" s="221" t="s">
        <v>67</v>
      </c>
      <c r="G229" s="223">
        <v>0</v>
      </c>
      <c r="H229" s="223">
        <v>0</v>
      </c>
      <c r="I229" s="223">
        <v>0</v>
      </c>
      <c r="J229" s="236"/>
      <c r="K229" s="233"/>
      <c r="L229" s="236"/>
      <c r="M229" s="233"/>
      <c r="N229" s="282"/>
      <c r="O229" s="282"/>
      <c r="P229" s="282"/>
      <c r="Q229" s="232">
        <v>9</v>
      </c>
      <c r="R229" s="232"/>
      <c r="S229" s="232"/>
      <c r="T229" s="232">
        <v>9</v>
      </c>
      <c r="U229" s="232"/>
      <c r="V229" s="232">
        <v>4</v>
      </c>
      <c r="W229" s="232">
        <v>4</v>
      </c>
      <c r="X229" s="228"/>
      <c r="Y229" s="221">
        <v>124</v>
      </c>
      <c r="Z229" s="228"/>
      <c r="AA229" s="228" t="s">
        <v>1277</v>
      </c>
      <c r="AB229" s="325" t="s">
        <v>1278</v>
      </c>
    </row>
    <row r="230" spans="1:28" s="51" customFormat="1" ht="22.8" customHeight="1">
      <c r="A230" s="221"/>
      <c r="B230" s="222"/>
      <c r="C230" s="223"/>
      <c r="D230" s="224"/>
      <c r="E230" s="282"/>
      <c r="F230" s="223"/>
      <c r="G230" s="223"/>
      <c r="H230" s="223"/>
      <c r="I230" s="223"/>
      <c r="J230" s="306"/>
      <c r="K230" s="282"/>
      <c r="L230" s="306"/>
      <c r="M230" s="233"/>
      <c r="N230" s="240"/>
      <c r="O230" s="282"/>
      <c r="P230" s="282"/>
      <c r="Q230" s="233"/>
      <c r="R230" s="228"/>
      <c r="S230" s="228"/>
      <c r="T230" s="223"/>
      <c r="U230" s="282"/>
      <c r="V230" s="223"/>
      <c r="W230" s="233"/>
      <c r="X230" s="319" t="e">
        <f>SUM(#REF!+#REF!)</f>
        <v>#REF!</v>
      </c>
      <c r="Y230" s="221"/>
      <c r="Z230" s="228"/>
      <c r="AA230" s="228"/>
      <c r="AB230" s="228"/>
    </row>
    <row r="231" spans="1:28" ht="22.8" customHeight="1">
      <c r="V231" s="223"/>
      <c r="X231" s="319" t="e">
        <f>SUM(#REF!+#REF!)</f>
        <v>#REF!</v>
      </c>
    </row>
    <row r="232" spans="1:28">
      <c r="V232" s="223"/>
      <c r="X232" s="319" t="e">
        <f>SUM(#REF!+#REF!)</f>
        <v>#REF!</v>
      </c>
    </row>
    <row r="233" spans="1:28">
      <c r="X233" s="319" t="e">
        <f>SUM(#REF!+#REF!)</f>
        <v>#REF!</v>
      </c>
    </row>
    <row r="234" spans="1:28">
      <c r="X234" s="319" t="e">
        <f>SUM(#REF!+#REF!)</f>
        <v>#REF!</v>
      </c>
    </row>
    <row r="235" spans="1:28">
      <c r="X235" s="319" t="e">
        <f>SUM(#REF!+#REF!)</f>
        <v>#REF!</v>
      </c>
    </row>
    <row r="236" spans="1:28">
      <c r="X236" s="319" t="e">
        <f>SUM(#REF!+#REF!)</f>
        <v>#REF!</v>
      </c>
    </row>
    <row r="237" spans="1:28">
      <c r="X237" s="319" t="e">
        <f>SUM(#REF!+#REF!)</f>
        <v>#REF!</v>
      </c>
    </row>
    <row r="238" spans="1:28">
      <c r="X238" s="319" t="e">
        <f>SUM(#REF!+#REF!)</f>
        <v>#REF!</v>
      </c>
    </row>
    <row r="239" spans="1:28">
      <c r="X239" s="319" t="e">
        <f>SUM(#REF!+#REF!)</f>
        <v>#REF!</v>
      </c>
    </row>
    <row r="240" spans="1:28">
      <c r="X240" s="319" t="e">
        <f>SUM(#REF!+#REF!)</f>
        <v>#REF!</v>
      </c>
    </row>
    <row r="241" spans="24:24">
      <c r="X241" s="319" t="e">
        <f>SUM(#REF!+#REF!)</f>
        <v>#REF!</v>
      </c>
    </row>
    <row r="242" spans="24:24">
      <c r="X242" s="319" t="e">
        <f>SUM(#REF!+#REF!)</f>
        <v>#REF!</v>
      </c>
    </row>
    <row r="243" spans="24:24">
      <c r="X243" s="319" t="e">
        <f>SUM(#REF!+#REF!)</f>
        <v>#REF!</v>
      </c>
    </row>
    <row r="244" spans="24:24">
      <c r="X244" s="319" t="e">
        <f>SUM(#REF!+#REF!)</f>
        <v>#REF!</v>
      </c>
    </row>
    <row r="245" spans="24:24">
      <c r="X245" s="319" t="e">
        <f>SUM(#REF!+#REF!)</f>
        <v>#REF!</v>
      </c>
    </row>
    <row r="246" spans="24:24">
      <c r="X246" s="319" t="e">
        <f>SUM(#REF!+#REF!)</f>
        <v>#REF!</v>
      </c>
    </row>
    <row r="247" spans="24:24">
      <c r="X247" s="319" t="e">
        <f>SUM(#REF!+#REF!)</f>
        <v>#REF!</v>
      </c>
    </row>
    <row r="248" spans="24:24">
      <c r="X248" s="319" t="e">
        <f>SUM(#REF!+#REF!)</f>
        <v>#REF!</v>
      </c>
    </row>
    <row r="249" spans="24:24">
      <c r="X249" s="319" t="e">
        <f>SUM(#REF!+#REF!)</f>
        <v>#REF!</v>
      </c>
    </row>
    <row r="250" spans="24:24">
      <c r="X250" s="319" t="e">
        <f>SUM(#REF!+#REF!)</f>
        <v>#REF!</v>
      </c>
    </row>
    <row r="251" spans="24:24">
      <c r="X251" s="319" t="e">
        <f>SUM(#REF!+#REF!)</f>
        <v>#REF!</v>
      </c>
    </row>
    <row r="252" spans="24:24">
      <c r="X252" s="319" t="e">
        <f>SUM(#REF!+#REF!)</f>
        <v>#REF!</v>
      </c>
    </row>
    <row r="253" spans="24:24">
      <c r="X253" s="319" t="e">
        <f>SUM(#REF!+#REF!)</f>
        <v>#REF!</v>
      </c>
    </row>
    <row r="254" spans="24:24">
      <c r="X254" s="319" t="e">
        <f>SUM(#REF!+#REF!)</f>
        <v>#REF!</v>
      </c>
    </row>
    <row r="255" spans="24:24">
      <c r="X255" s="319" t="e">
        <f>SUM(#REF!+#REF!)</f>
        <v>#REF!</v>
      </c>
    </row>
    <row r="256" spans="24:24">
      <c r="X256" s="319" t="e">
        <f>SUM(#REF!+#REF!)</f>
        <v>#REF!</v>
      </c>
    </row>
    <row r="257" spans="24:24">
      <c r="X257" s="319" t="e">
        <f>SUM(#REF!+#REF!)</f>
        <v>#REF!</v>
      </c>
    </row>
    <row r="258" spans="24:24">
      <c r="X258" s="319" t="e">
        <f>SUM(#REF!+#REF!)</f>
        <v>#REF!</v>
      </c>
    </row>
    <row r="259" spans="24:24">
      <c r="X259" s="319" t="e">
        <f>SUM(#REF!+#REF!)</f>
        <v>#REF!</v>
      </c>
    </row>
    <row r="260" spans="24:24">
      <c r="X260" s="319" t="e">
        <f>SUM(#REF!+#REF!)</f>
        <v>#REF!</v>
      </c>
    </row>
    <row r="261" spans="24:24">
      <c r="X261" s="319" t="e">
        <f>SUM(#REF!+#REF!)</f>
        <v>#REF!</v>
      </c>
    </row>
    <row r="262" spans="24:24">
      <c r="X262" s="319" t="e">
        <f>SUM(#REF!+#REF!)</f>
        <v>#REF!</v>
      </c>
    </row>
    <row r="263" spans="24:24">
      <c r="X263" s="319" t="e">
        <f>SUM(#REF!+#REF!)</f>
        <v>#REF!</v>
      </c>
    </row>
    <row r="264" spans="24:24">
      <c r="X264" s="319" t="e">
        <f>SUM(#REF!+#REF!)</f>
        <v>#REF!</v>
      </c>
    </row>
    <row r="265" spans="24:24">
      <c r="X265" s="319" t="e">
        <f>SUM(#REF!+#REF!)</f>
        <v>#REF!</v>
      </c>
    </row>
    <row r="266" spans="24:24">
      <c r="X266" s="319" t="e">
        <f>SUM(#REF!+#REF!)</f>
        <v>#REF!</v>
      </c>
    </row>
    <row r="267" spans="24:24">
      <c r="X267" s="319" t="e">
        <f>SUM(#REF!+#REF!)</f>
        <v>#REF!</v>
      </c>
    </row>
    <row r="268" spans="24:24">
      <c r="X268" s="319" t="e">
        <f>SUM(#REF!+#REF!)</f>
        <v>#REF!</v>
      </c>
    </row>
    <row r="269" spans="24:24">
      <c r="X269" s="319" t="e">
        <f>SUM(#REF!+#REF!)</f>
        <v>#REF!</v>
      </c>
    </row>
    <row r="270" spans="24:24">
      <c r="X270" s="319" t="e">
        <f>SUM(#REF!+#REF!)</f>
        <v>#REF!</v>
      </c>
    </row>
    <row r="271" spans="24:24">
      <c r="X271" s="319" t="e">
        <f>SUM(#REF!+#REF!)</f>
        <v>#REF!</v>
      </c>
    </row>
    <row r="272" spans="24:24">
      <c r="X272" s="319" t="e">
        <f>SUM(#REF!+#REF!)</f>
        <v>#REF!</v>
      </c>
    </row>
    <row r="273" spans="24:24">
      <c r="X273" s="319" t="e">
        <f>SUM(#REF!+#REF!)</f>
        <v>#REF!</v>
      </c>
    </row>
    <row r="274" spans="24:24">
      <c r="X274" s="319" t="e">
        <f>SUM(#REF!+#REF!)</f>
        <v>#REF!</v>
      </c>
    </row>
    <row r="275" spans="24:24">
      <c r="X275" s="319" t="e">
        <f>SUM(#REF!+#REF!)</f>
        <v>#REF!</v>
      </c>
    </row>
    <row r="276" spans="24:24">
      <c r="X276" s="319" t="e">
        <f>SUM(#REF!+#REF!)</f>
        <v>#REF!</v>
      </c>
    </row>
    <row r="277" spans="24:24">
      <c r="X277" s="319" t="e">
        <f>SUM(#REF!+#REF!)</f>
        <v>#REF!</v>
      </c>
    </row>
    <row r="278" spans="24:24">
      <c r="X278" s="319" t="e">
        <f>SUM(#REF!+#REF!)</f>
        <v>#REF!</v>
      </c>
    </row>
    <row r="279" spans="24:24">
      <c r="X279" s="319" t="e">
        <f>SUM(#REF!+#REF!)</f>
        <v>#REF!</v>
      </c>
    </row>
    <row r="280" spans="24:24">
      <c r="X280" s="319" t="e">
        <f>SUM(#REF!+#REF!)</f>
        <v>#REF!</v>
      </c>
    </row>
    <row r="281" spans="24:24">
      <c r="X281" s="319" t="e">
        <f>SUM(#REF!+#REF!)</f>
        <v>#REF!</v>
      </c>
    </row>
    <row r="282" spans="24:24">
      <c r="X282" s="319" t="e">
        <f>SUM(#REF!+#REF!)</f>
        <v>#REF!</v>
      </c>
    </row>
    <row r="283" spans="24:24">
      <c r="X283" s="319" t="e">
        <f>SUM(#REF!+#REF!)</f>
        <v>#REF!</v>
      </c>
    </row>
    <row r="284" spans="24:24">
      <c r="X284" s="319" t="e">
        <f>SUM(#REF!+#REF!)</f>
        <v>#REF!</v>
      </c>
    </row>
    <row r="285" spans="24:24">
      <c r="X285" s="319" t="e">
        <f>SUM(#REF!+#REF!)</f>
        <v>#REF!</v>
      </c>
    </row>
    <row r="286" spans="24:24">
      <c r="X286" s="319" t="e">
        <f>SUM(#REF!+#REF!)</f>
        <v>#REF!</v>
      </c>
    </row>
    <row r="287" spans="24:24">
      <c r="X287" s="319" t="e">
        <f>SUM(#REF!+#REF!)</f>
        <v>#REF!</v>
      </c>
    </row>
    <row r="288" spans="24:24">
      <c r="X288" s="319" t="e">
        <f>SUM(#REF!+#REF!)</f>
        <v>#REF!</v>
      </c>
    </row>
    <row r="289" spans="24:24">
      <c r="X289" s="319" t="e">
        <f>SUM(#REF!+#REF!)</f>
        <v>#REF!</v>
      </c>
    </row>
    <row r="290" spans="24:24">
      <c r="X290" s="319" t="e">
        <f>SUM(#REF!+#REF!)</f>
        <v>#REF!</v>
      </c>
    </row>
    <row r="291" spans="24:24">
      <c r="X291" s="319" t="e">
        <f>SUM(#REF!+#REF!)</f>
        <v>#REF!</v>
      </c>
    </row>
    <row r="292" spans="24:24">
      <c r="X292" s="319" t="e">
        <f>SUM(#REF!+#REF!)</f>
        <v>#REF!</v>
      </c>
    </row>
    <row r="293" spans="24:24">
      <c r="X293" s="319" t="e">
        <f>SUM(#REF!+#REF!)</f>
        <v>#REF!</v>
      </c>
    </row>
    <row r="294" spans="24:24">
      <c r="X294" s="319" t="e">
        <f>SUM(#REF!+#REF!)</f>
        <v>#REF!</v>
      </c>
    </row>
    <row r="295" spans="24:24">
      <c r="X295" s="319" t="e">
        <f>SUM(#REF!+#REF!)</f>
        <v>#REF!</v>
      </c>
    </row>
    <row r="296" spans="24:24">
      <c r="X296" s="319" t="e">
        <f>SUM(#REF!+#REF!)</f>
        <v>#REF!</v>
      </c>
    </row>
    <row r="297" spans="24:24">
      <c r="X297" s="319" t="e">
        <f>SUM(#REF!+#REF!)</f>
        <v>#REF!</v>
      </c>
    </row>
    <row r="298" spans="24:24">
      <c r="X298" s="319" t="e">
        <f>SUM(#REF!+#REF!)</f>
        <v>#REF!</v>
      </c>
    </row>
    <row r="299" spans="24:24">
      <c r="X299" s="319" t="e">
        <f>SUM(#REF!+#REF!)</f>
        <v>#REF!</v>
      </c>
    </row>
    <row r="300" spans="24:24">
      <c r="X300" s="319" t="e">
        <f>SUM(#REF!+#REF!)</f>
        <v>#REF!</v>
      </c>
    </row>
    <row r="301" spans="24:24">
      <c r="X301" s="319" t="e">
        <f>SUM(#REF!+#REF!)</f>
        <v>#REF!</v>
      </c>
    </row>
    <row r="302" spans="24:24">
      <c r="X302" s="319" t="e">
        <f>SUM(#REF!+#REF!)</f>
        <v>#REF!</v>
      </c>
    </row>
    <row r="303" spans="24:24">
      <c r="X303" s="319" t="e">
        <f>SUM(#REF!+#REF!)</f>
        <v>#REF!</v>
      </c>
    </row>
    <row r="304" spans="24:24">
      <c r="X304" s="319" t="e">
        <f>SUM(#REF!+#REF!)</f>
        <v>#REF!</v>
      </c>
    </row>
    <row r="305" spans="24:24">
      <c r="X305" s="319" t="e">
        <f>SUM(#REF!+#REF!)</f>
        <v>#REF!</v>
      </c>
    </row>
    <row r="306" spans="24:24">
      <c r="X306" s="319" t="e">
        <f>SUM(#REF!+#REF!)</f>
        <v>#REF!</v>
      </c>
    </row>
    <row r="307" spans="24:24">
      <c r="X307" s="319" t="e">
        <f>SUM(#REF!+#REF!)</f>
        <v>#REF!</v>
      </c>
    </row>
    <row r="308" spans="24:24">
      <c r="X308" s="319" t="e">
        <f>SUM(#REF!+#REF!)</f>
        <v>#REF!</v>
      </c>
    </row>
    <row r="309" spans="24:24">
      <c r="X309" s="319" t="e">
        <f>SUM(#REF!+#REF!)</f>
        <v>#REF!</v>
      </c>
    </row>
    <row r="310" spans="24:24">
      <c r="X310" s="319" t="e">
        <f>SUM(#REF!+#REF!)</f>
        <v>#REF!</v>
      </c>
    </row>
    <row r="311" spans="24:24">
      <c r="X311" s="319" t="e">
        <f>SUM(#REF!+#REF!)</f>
        <v>#REF!</v>
      </c>
    </row>
    <row r="312" spans="24:24">
      <c r="X312" s="319" t="e">
        <f>SUM(#REF!+#REF!)</f>
        <v>#REF!</v>
      </c>
    </row>
    <row r="313" spans="24:24">
      <c r="X313" s="319" t="e">
        <f>SUM(#REF!+#REF!)</f>
        <v>#REF!</v>
      </c>
    </row>
    <row r="314" spans="24:24">
      <c r="X314" s="319" t="e">
        <f>SUM(#REF!+#REF!)</f>
        <v>#REF!</v>
      </c>
    </row>
    <row r="315" spans="24:24">
      <c r="X315" s="319" t="e">
        <f>SUM(#REF!+#REF!)</f>
        <v>#REF!</v>
      </c>
    </row>
    <row r="316" spans="24:24">
      <c r="X316" s="319" t="e">
        <f>SUM(#REF!+#REF!)</f>
        <v>#REF!</v>
      </c>
    </row>
    <row r="317" spans="24:24">
      <c r="X317" s="319" t="e">
        <f>SUM(#REF!+#REF!)</f>
        <v>#REF!</v>
      </c>
    </row>
    <row r="318" spans="24:24">
      <c r="X318" s="319" t="e">
        <f>SUM(#REF!+#REF!)</f>
        <v>#REF!</v>
      </c>
    </row>
    <row r="319" spans="24:24">
      <c r="X319" s="319" t="e">
        <f>SUM(#REF!+#REF!)</f>
        <v>#REF!</v>
      </c>
    </row>
  </sheetData>
  <mergeCells count="11">
    <mergeCell ref="Z4:AB4"/>
    <mergeCell ref="Z5:AB5"/>
    <mergeCell ref="Z6:AB6"/>
    <mergeCell ref="A1:W1"/>
    <mergeCell ref="A2:W2"/>
    <mergeCell ref="C4:E4"/>
    <mergeCell ref="G4:I4"/>
    <mergeCell ref="J4:N4"/>
    <mergeCell ref="R4:U4"/>
    <mergeCell ref="A3:N3"/>
    <mergeCell ref="O3:V3"/>
  </mergeCells>
  <printOptions gridLines="1"/>
  <pageMargins left="0.19685039370078741" right="0" top="0.19685039370078741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17"/>
  <sheetViews>
    <sheetView view="pageBreakPreview" zoomScale="91" zoomScaleNormal="100" zoomScaleSheetLayoutView="91" workbookViewId="0">
      <pane ySplit="7" topLeftCell="A488" activePane="bottomLeft" state="frozen"/>
      <selection pane="bottomLeft" activeCell="D514" sqref="D514"/>
    </sheetView>
  </sheetViews>
  <sheetFormatPr defaultColWidth="8.69921875" defaultRowHeight="19.8"/>
  <cols>
    <col min="1" max="1" width="3.69921875" style="381" customWidth="1"/>
    <col min="2" max="2" width="6.19921875" style="381" customWidth="1"/>
    <col min="3" max="3" width="6.09765625" style="378" customWidth="1"/>
    <col min="4" max="4" width="4.796875" style="415" customWidth="1"/>
    <col min="5" max="5" width="4.796875" style="278" customWidth="1"/>
    <col min="6" max="6" width="8.296875" style="413" customWidth="1"/>
    <col min="7" max="7" width="3.69921875" style="278" customWidth="1"/>
    <col min="8" max="8" width="4" style="415" customWidth="1"/>
    <col min="9" max="9" width="4" style="278" customWidth="1"/>
    <col min="10" max="10" width="7" style="418" hidden="1" customWidth="1"/>
    <col min="11" max="11" width="4.59765625" style="278" customWidth="1"/>
    <col min="12" max="12" width="8.09765625" style="418" customWidth="1"/>
    <col min="13" max="13" width="4.3984375" style="278" customWidth="1"/>
    <col min="14" max="14" width="9.5" style="248" customWidth="1"/>
    <col min="15" max="15" width="4.09765625" style="248" customWidth="1"/>
    <col min="16" max="16" width="5.3984375" style="248" customWidth="1"/>
    <col min="17" max="17" width="7.09765625" style="248" customWidth="1"/>
    <col min="18" max="18" width="8.3984375" style="415" customWidth="1"/>
    <col min="19" max="19" width="6.09765625" style="278" customWidth="1"/>
    <col min="20" max="20" width="5.69921875" style="415" customWidth="1"/>
    <col min="21" max="21" width="7.59765625" style="278" customWidth="1"/>
    <col min="22" max="22" width="8.59765625" style="358" customWidth="1"/>
    <col min="23" max="23" width="9.09765625" style="278" customWidth="1"/>
    <col min="24" max="24" width="3.59765625" style="238" customWidth="1"/>
    <col min="25" max="25" width="3.59765625" style="309" customWidth="1"/>
    <col min="26" max="26" width="13.796875" style="309" customWidth="1"/>
    <col min="27" max="27" width="16.3984375" style="309" customWidth="1"/>
    <col min="28" max="32" width="8.69921875" style="249"/>
    <col min="33" max="16384" width="8.69921875" style="61"/>
  </cols>
  <sheetData>
    <row r="1" spans="1:32" s="48" customFormat="1" ht="19.8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s="48" customFormat="1" ht="19.8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240"/>
      <c r="Y2" s="240"/>
      <c r="Z2" s="240"/>
      <c r="AA2" s="240"/>
      <c r="AB2" s="240"/>
      <c r="AC2" s="240"/>
      <c r="AD2" s="240"/>
      <c r="AE2" s="240"/>
      <c r="AF2" s="240"/>
    </row>
    <row r="3" spans="1:32" s="48" customFormat="1" ht="19.8" customHeight="1">
      <c r="A3" s="432" t="s">
        <v>3082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4"/>
      <c r="O3" s="438" t="s">
        <v>3083</v>
      </c>
      <c r="P3" s="432"/>
      <c r="Q3" s="432"/>
      <c r="R3" s="432"/>
      <c r="S3" s="432"/>
      <c r="T3" s="432"/>
      <c r="U3" s="432"/>
      <c r="V3" s="434"/>
      <c r="W3" s="348"/>
      <c r="X3" s="199"/>
      <c r="Y3" s="199"/>
      <c r="Z3" s="199"/>
      <c r="AA3" s="199"/>
      <c r="AB3" s="240"/>
      <c r="AC3" s="240"/>
      <c r="AD3" s="240"/>
      <c r="AE3" s="240"/>
      <c r="AF3" s="240"/>
    </row>
    <row r="4" spans="1:32" s="48" customFormat="1" ht="19.8" customHeight="1">
      <c r="A4" s="364"/>
      <c r="B4" s="348"/>
      <c r="C4" s="438" t="s">
        <v>3</v>
      </c>
      <c r="D4" s="432"/>
      <c r="E4" s="434"/>
      <c r="F4" s="365"/>
      <c r="G4" s="438" t="s">
        <v>4</v>
      </c>
      <c r="H4" s="432"/>
      <c r="I4" s="434"/>
      <c r="J4" s="438" t="s">
        <v>1279</v>
      </c>
      <c r="K4" s="432"/>
      <c r="L4" s="432"/>
      <c r="M4" s="432"/>
      <c r="N4" s="434"/>
      <c r="O4" s="209"/>
      <c r="P4" s="209"/>
      <c r="Q4" s="209"/>
      <c r="R4" s="458" t="s">
        <v>1280</v>
      </c>
      <c r="S4" s="457"/>
      <c r="T4" s="457"/>
      <c r="U4" s="459"/>
      <c r="V4" s="351"/>
      <c r="W4" s="347"/>
      <c r="X4" s="203"/>
      <c r="Y4" s="439"/>
      <c r="Z4" s="440"/>
      <c r="AA4" s="441"/>
      <c r="AB4" s="240"/>
      <c r="AC4" s="240"/>
      <c r="AD4" s="240"/>
      <c r="AE4" s="240"/>
      <c r="AF4" s="240"/>
    </row>
    <row r="5" spans="1:32" s="48" customFormat="1" ht="19.8" customHeight="1">
      <c r="A5" s="370" t="s">
        <v>8</v>
      </c>
      <c r="B5" s="271" t="s">
        <v>11</v>
      </c>
      <c r="C5" s="364" t="s">
        <v>12</v>
      </c>
      <c r="D5" s="364" t="s">
        <v>13</v>
      </c>
      <c r="E5" s="348" t="s">
        <v>14</v>
      </c>
      <c r="F5" s="360" t="s">
        <v>15</v>
      </c>
      <c r="G5" s="348" t="s">
        <v>16</v>
      </c>
      <c r="H5" s="365" t="s">
        <v>17</v>
      </c>
      <c r="I5" s="348" t="s">
        <v>18</v>
      </c>
      <c r="J5" s="408" t="s">
        <v>19</v>
      </c>
      <c r="K5" s="348" t="s">
        <v>20</v>
      </c>
      <c r="L5" s="409" t="s">
        <v>21</v>
      </c>
      <c r="M5" s="365" t="s">
        <v>22</v>
      </c>
      <c r="N5" s="348" t="s">
        <v>23</v>
      </c>
      <c r="O5" s="209" t="s">
        <v>8</v>
      </c>
      <c r="P5" s="209" t="s">
        <v>3079</v>
      </c>
      <c r="Q5" s="209" t="s">
        <v>11</v>
      </c>
      <c r="R5" s="367" t="s">
        <v>3080</v>
      </c>
      <c r="S5" s="348" t="s">
        <v>26</v>
      </c>
      <c r="T5" s="365" t="s">
        <v>27</v>
      </c>
      <c r="U5" s="348" t="s">
        <v>28</v>
      </c>
      <c r="V5" s="352" t="s">
        <v>31</v>
      </c>
      <c r="W5" s="271" t="s">
        <v>10</v>
      </c>
      <c r="X5" s="210" t="s">
        <v>8</v>
      </c>
      <c r="Y5" s="442" t="s">
        <v>9</v>
      </c>
      <c r="Z5" s="443"/>
      <c r="AA5" s="444"/>
      <c r="AB5" s="240"/>
      <c r="AC5" s="240"/>
      <c r="AD5" s="240"/>
      <c r="AE5" s="240"/>
      <c r="AF5" s="240"/>
    </row>
    <row r="6" spans="1:32" s="48" customFormat="1" ht="19.8" customHeight="1">
      <c r="A6" s="370"/>
      <c r="B6" s="271" t="s">
        <v>39</v>
      </c>
      <c r="C6" s="370" t="s">
        <v>40</v>
      </c>
      <c r="D6" s="370" t="s">
        <v>39</v>
      </c>
      <c r="E6" s="271" t="s">
        <v>41</v>
      </c>
      <c r="F6" s="360" t="s">
        <v>42</v>
      </c>
      <c r="G6" s="271" t="s">
        <v>806</v>
      </c>
      <c r="H6" s="360"/>
      <c r="I6" s="271"/>
      <c r="J6" s="368" t="s">
        <v>39</v>
      </c>
      <c r="K6" s="271" t="s">
        <v>43</v>
      </c>
      <c r="L6" s="410"/>
      <c r="M6" s="360"/>
      <c r="N6" s="271" t="s">
        <v>44</v>
      </c>
      <c r="O6" s="209"/>
      <c r="P6" s="209" t="s">
        <v>12</v>
      </c>
      <c r="Q6" s="209" t="s">
        <v>3090</v>
      </c>
      <c r="R6" s="209" t="s">
        <v>3081</v>
      </c>
      <c r="S6" s="271" t="s">
        <v>46</v>
      </c>
      <c r="T6" s="271" t="s">
        <v>47</v>
      </c>
      <c r="U6" s="271" t="s">
        <v>48</v>
      </c>
      <c r="V6" s="352" t="s">
        <v>49</v>
      </c>
      <c r="W6" s="271"/>
      <c r="X6" s="210"/>
      <c r="Y6" s="445"/>
      <c r="Z6" s="446"/>
      <c r="AA6" s="447"/>
      <c r="AB6" s="240"/>
      <c r="AC6" s="240"/>
      <c r="AD6" s="240"/>
      <c r="AE6" s="240"/>
      <c r="AF6" s="240"/>
    </row>
    <row r="7" spans="1:32" s="48" customFormat="1" ht="19.8" customHeight="1">
      <c r="A7" s="371"/>
      <c r="B7" s="275"/>
      <c r="C7" s="371" t="s">
        <v>56</v>
      </c>
      <c r="D7" s="371"/>
      <c r="E7" s="275"/>
      <c r="F7" s="299" t="s">
        <v>57</v>
      </c>
      <c r="G7" s="275"/>
      <c r="H7" s="299"/>
      <c r="I7" s="275"/>
      <c r="J7" s="372" t="s">
        <v>18</v>
      </c>
      <c r="K7" s="373"/>
      <c r="L7" s="411" t="s">
        <v>58</v>
      </c>
      <c r="M7" s="375"/>
      <c r="N7" s="373"/>
      <c r="O7" s="412"/>
      <c r="P7" s="412"/>
      <c r="Q7" s="412" t="s">
        <v>3091</v>
      </c>
      <c r="R7" s="219"/>
      <c r="S7" s="275"/>
      <c r="T7" s="299" t="s">
        <v>46</v>
      </c>
      <c r="U7" s="275" t="s">
        <v>59</v>
      </c>
      <c r="V7" s="353" t="s">
        <v>61</v>
      </c>
      <c r="W7" s="275"/>
      <c r="X7" s="215"/>
      <c r="Y7" s="276"/>
      <c r="Z7" s="277" t="s">
        <v>430</v>
      </c>
      <c r="AA7" s="277" t="s">
        <v>20</v>
      </c>
      <c r="AB7" s="240"/>
      <c r="AC7" s="240"/>
      <c r="AD7" s="240"/>
      <c r="AE7" s="240"/>
      <c r="AF7" s="240"/>
    </row>
    <row r="8" spans="1:32" s="45" customFormat="1" ht="24" customHeight="1">
      <c r="A8" s="381">
        <v>1</v>
      </c>
      <c r="B8" s="381" t="s">
        <v>433</v>
      </c>
      <c r="C8" s="378">
        <v>3357</v>
      </c>
      <c r="D8" s="413">
        <v>75</v>
      </c>
      <c r="E8" s="378">
        <v>57</v>
      </c>
      <c r="F8" s="413" t="s">
        <v>1283</v>
      </c>
      <c r="G8" s="378">
        <v>28</v>
      </c>
      <c r="H8" s="413">
        <v>0</v>
      </c>
      <c r="I8" s="378">
        <v>26</v>
      </c>
      <c r="J8" s="414">
        <f>SUM(G8*400+I8)</f>
        <v>11226</v>
      </c>
      <c r="K8" s="278"/>
      <c r="L8" s="414">
        <v>11226</v>
      </c>
      <c r="M8" s="278"/>
      <c r="N8" s="248"/>
      <c r="O8" s="248"/>
      <c r="P8" s="248"/>
      <c r="Q8" s="248"/>
      <c r="R8" s="415"/>
      <c r="S8" s="278"/>
      <c r="T8" s="415"/>
      <c r="U8" s="278"/>
      <c r="V8" s="358"/>
      <c r="W8" s="278"/>
      <c r="X8" s="238">
        <v>1</v>
      </c>
      <c r="Y8" s="309" t="s">
        <v>70</v>
      </c>
      <c r="Z8" s="309" t="s">
        <v>1281</v>
      </c>
      <c r="AA8" s="309" t="s">
        <v>1282</v>
      </c>
      <c r="AB8" s="249"/>
      <c r="AC8" s="249"/>
      <c r="AD8" s="249"/>
      <c r="AE8" s="249"/>
      <c r="AF8" s="249"/>
    </row>
    <row r="9" spans="1:32" s="45" customFormat="1" ht="24" customHeight="1">
      <c r="A9" s="381">
        <v>2</v>
      </c>
      <c r="B9" s="381" t="s">
        <v>433</v>
      </c>
      <c r="C9" s="378">
        <v>1651</v>
      </c>
      <c r="D9" s="413">
        <v>26</v>
      </c>
      <c r="E9" s="378">
        <v>51</v>
      </c>
      <c r="F9" s="413" t="s">
        <v>1283</v>
      </c>
      <c r="G9" s="378">
        <v>15</v>
      </c>
      <c r="H9" s="413">
        <v>0</v>
      </c>
      <c r="I9" s="378">
        <v>87</v>
      </c>
      <c r="J9" s="414">
        <f>SUM(G9*400+H9*100+I9)</f>
        <v>6087</v>
      </c>
      <c r="K9" s="278"/>
      <c r="L9" s="414">
        <v>6087</v>
      </c>
      <c r="M9" s="278"/>
      <c r="N9" s="248"/>
      <c r="O9" s="248"/>
      <c r="P9" s="248"/>
      <c r="Q9" s="248"/>
      <c r="R9" s="415"/>
      <c r="S9" s="278"/>
      <c r="T9" s="415"/>
      <c r="U9" s="278"/>
      <c r="V9" s="358"/>
      <c r="W9" s="278"/>
      <c r="X9" s="238">
        <v>2</v>
      </c>
      <c r="Y9" s="309" t="s">
        <v>70</v>
      </c>
      <c r="Z9" s="309" t="s">
        <v>1284</v>
      </c>
      <c r="AA9" s="309" t="s">
        <v>1285</v>
      </c>
      <c r="AB9" s="249"/>
      <c r="AC9" s="249"/>
      <c r="AD9" s="249"/>
      <c r="AE9" s="249"/>
      <c r="AF9" s="249"/>
    </row>
    <row r="10" spans="1:32" s="45" customFormat="1" ht="24" customHeight="1">
      <c r="A10" s="381"/>
      <c r="B10" s="381" t="s">
        <v>433</v>
      </c>
      <c r="C10" s="378">
        <v>8856</v>
      </c>
      <c r="D10" s="413" t="s">
        <v>84</v>
      </c>
      <c r="E10" s="378" t="s">
        <v>84</v>
      </c>
      <c r="F10" s="413" t="s">
        <v>1351</v>
      </c>
      <c r="G10" s="378">
        <v>1</v>
      </c>
      <c r="H10" s="413">
        <v>0</v>
      </c>
      <c r="I10" s="378">
        <v>89</v>
      </c>
      <c r="J10" s="414">
        <f>SUM(G10*400+H10*100+I10)</f>
        <v>489</v>
      </c>
      <c r="K10" s="278"/>
      <c r="L10" s="414">
        <v>489</v>
      </c>
      <c r="M10" s="278"/>
      <c r="N10" s="248"/>
      <c r="O10" s="248"/>
      <c r="P10" s="248"/>
      <c r="Q10" s="248"/>
      <c r="R10" s="415"/>
      <c r="S10" s="278"/>
      <c r="T10" s="415"/>
      <c r="U10" s="278"/>
      <c r="V10" s="358"/>
      <c r="W10" s="278"/>
      <c r="X10" s="238"/>
      <c r="Y10" s="309"/>
      <c r="Z10" s="309"/>
      <c r="AA10" s="309"/>
      <c r="AB10" s="249"/>
      <c r="AC10" s="249"/>
      <c r="AD10" s="249"/>
      <c r="AE10" s="249"/>
      <c r="AF10" s="249"/>
    </row>
    <row r="11" spans="1:32" s="45" customFormat="1" ht="24" customHeight="1">
      <c r="A11" s="381">
        <v>3</v>
      </c>
      <c r="B11" s="381" t="s">
        <v>433</v>
      </c>
      <c r="C11" s="378">
        <v>1671</v>
      </c>
      <c r="D11" s="413">
        <v>50</v>
      </c>
      <c r="E11" s="378">
        <v>71</v>
      </c>
      <c r="F11" s="413" t="s">
        <v>1283</v>
      </c>
      <c r="G11" s="378">
        <v>30</v>
      </c>
      <c r="H11" s="413">
        <v>2</v>
      </c>
      <c r="I11" s="378">
        <v>45</v>
      </c>
      <c r="J11" s="414">
        <f>SUM(G11*400+H11*100+I11)</f>
        <v>12245</v>
      </c>
      <c r="K11" s="278"/>
      <c r="L11" s="414">
        <v>12245</v>
      </c>
      <c r="M11" s="278"/>
      <c r="N11" s="248"/>
      <c r="O11" s="248"/>
      <c r="P11" s="248"/>
      <c r="Q11" s="248"/>
      <c r="R11" s="415"/>
      <c r="S11" s="278"/>
      <c r="T11" s="415"/>
      <c r="U11" s="278"/>
      <c r="V11" s="358"/>
      <c r="W11" s="278"/>
      <c r="X11" s="238">
        <v>3</v>
      </c>
      <c r="Y11" s="309" t="s">
        <v>70</v>
      </c>
      <c r="Z11" s="309" t="s">
        <v>1287</v>
      </c>
      <c r="AA11" s="309" t="s">
        <v>1288</v>
      </c>
      <c r="AB11" s="249"/>
      <c r="AC11" s="249"/>
      <c r="AD11" s="249"/>
      <c r="AE11" s="249"/>
      <c r="AF11" s="249"/>
    </row>
    <row r="12" spans="1:32" s="45" customFormat="1" ht="24" customHeight="1">
      <c r="A12" s="381"/>
      <c r="B12" s="381" t="s">
        <v>433</v>
      </c>
      <c r="C12" s="378">
        <v>1672</v>
      </c>
      <c r="D12" s="413">
        <v>51</v>
      </c>
      <c r="E12" s="378">
        <v>72</v>
      </c>
      <c r="F12" s="413"/>
      <c r="G12" s="378">
        <v>6</v>
      </c>
      <c r="H12" s="413">
        <v>1</v>
      </c>
      <c r="I12" s="378">
        <v>11</v>
      </c>
      <c r="J12" s="414">
        <f>SUM(G12*400+H12*100+I12)</f>
        <v>2511</v>
      </c>
      <c r="K12" s="278"/>
      <c r="L12" s="414">
        <v>2511</v>
      </c>
      <c r="M12" s="278"/>
      <c r="N12" s="248"/>
      <c r="O12" s="248"/>
      <c r="P12" s="248"/>
      <c r="Q12" s="248"/>
      <c r="R12" s="415"/>
      <c r="S12" s="278"/>
      <c r="T12" s="415"/>
      <c r="U12" s="278"/>
      <c r="V12" s="358"/>
      <c r="W12" s="278"/>
      <c r="X12" s="238"/>
      <c r="Y12" s="309"/>
      <c r="Z12" s="309"/>
      <c r="AA12" s="309"/>
      <c r="AB12" s="249"/>
      <c r="AC12" s="249"/>
      <c r="AD12" s="249"/>
      <c r="AE12" s="249"/>
      <c r="AF12" s="249"/>
    </row>
    <row r="13" spans="1:32" s="45" customFormat="1" ht="24" customHeight="1">
      <c r="A13" s="381"/>
      <c r="B13" s="381" t="s">
        <v>433</v>
      </c>
      <c r="C13" s="378">
        <v>8439</v>
      </c>
      <c r="D13" s="413">
        <v>281</v>
      </c>
      <c r="E13" s="378">
        <v>39</v>
      </c>
      <c r="F13" s="413"/>
      <c r="G13" s="378">
        <v>7</v>
      </c>
      <c r="H13" s="378">
        <v>0</v>
      </c>
      <c r="I13" s="378">
        <v>0</v>
      </c>
      <c r="J13" s="414">
        <f>SUM(G13*400)</f>
        <v>2800</v>
      </c>
      <c r="K13" s="278"/>
      <c r="L13" s="414">
        <v>2800</v>
      </c>
      <c r="M13" s="278"/>
      <c r="N13" s="248"/>
      <c r="O13" s="248"/>
      <c r="P13" s="248"/>
      <c r="Q13" s="248"/>
      <c r="R13" s="415"/>
      <c r="S13" s="278"/>
      <c r="T13" s="415"/>
      <c r="U13" s="278"/>
      <c r="V13" s="358"/>
      <c r="W13" s="278"/>
      <c r="X13" s="238"/>
      <c r="Y13" s="309"/>
      <c r="Z13" s="309"/>
      <c r="AA13" s="309"/>
      <c r="AB13" s="249"/>
      <c r="AC13" s="249"/>
      <c r="AD13" s="249"/>
      <c r="AE13" s="249"/>
      <c r="AF13" s="249"/>
    </row>
    <row r="14" spans="1:32" s="45" customFormat="1" ht="24" customHeight="1">
      <c r="A14" s="381"/>
      <c r="B14" s="381" t="s">
        <v>433</v>
      </c>
      <c r="C14" s="378">
        <v>3957</v>
      </c>
      <c r="D14" s="413">
        <v>72</v>
      </c>
      <c r="E14" s="378">
        <v>57</v>
      </c>
      <c r="F14" s="413"/>
      <c r="G14" s="378">
        <v>7</v>
      </c>
      <c r="H14" s="413">
        <v>1</v>
      </c>
      <c r="I14" s="416" t="s">
        <v>846</v>
      </c>
      <c r="J14" s="414">
        <f>SUM(G14*400+H14*100+I14)</f>
        <v>2902</v>
      </c>
      <c r="K14" s="278"/>
      <c r="L14" s="414">
        <v>2902</v>
      </c>
      <c r="M14" s="278"/>
      <c r="N14" s="248"/>
      <c r="O14" s="248"/>
      <c r="P14" s="248"/>
      <c r="Q14" s="248"/>
      <c r="R14" s="415"/>
      <c r="S14" s="278"/>
      <c r="T14" s="415"/>
      <c r="U14" s="278"/>
      <c r="V14" s="358"/>
      <c r="W14" s="278"/>
      <c r="X14" s="238"/>
      <c r="Y14" s="309"/>
      <c r="Z14" s="309"/>
      <c r="AA14" s="309"/>
      <c r="AB14" s="249"/>
      <c r="AC14" s="249"/>
      <c r="AD14" s="249"/>
      <c r="AE14" s="249"/>
      <c r="AF14" s="249"/>
    </row>
    <row r="15" spans="1:32" s="45" customFormat="1" ht="24" customHeight="1">
      <c r="A15" s="381">
        <v>4</v>
      </c>
      <c r="B15" s="381" t="s">
        <v>433</v>
      </c>
      <c r="C15" s="378">
        <v>6944</v>
      </c>
      <c r="D15" s="413">
        <v>134</v>
      </c>
      <c r="E15" s="378">
        <v>44</v>
      </c>
      <c r="F15" s="413" t="s">
        <v>1283</v>
      </c>
      <c r="G15" s="378">
        <v>3</v>
      </c>
      <c r="H15" s="413">
        <v>1</v>
      </c>
      <c r="I15" s="378">
        <v>67</v>
      </c>
      <c r="J15" s="414">
        <f>SUM(G15*400+H15*100+I15)</f>
        <v>1367</v>
      </c>
      <c r="K15" s="278"/>
      <c r="L15" s="414">
        <v>1367</v>
      </c>
      <c r="M15" s="278"/>
      <c r="N15" s="248"/>
      <c r="O15" s="248"/>
      <c r="P15" s="248"/>
      <c r="Q15" s="248"/>
      <c r="R15" s="415"/>
      <c r="S15" s="278"/>
      <c r="T15" s="415"/>
      <c r="U15" s="278"/>
      <c r="V15" s="358"/>
      <c r="W15" s="278"/>
      <c r="X15" s="238">
        <v>4</v>
      </c>
      <c r="Y15" s="309" t="s">
        <v>63</v>
      </c>
      <c r="Z15" s="309" t="s">
        <v>1289</v>
      </c>
      <c r="AA15" s="309" t="s">
        <v>1290</v>
      </c>
      <c r="AB15" s="249"/>
      <c r="AC15" s="249"/>
      <c r="AD15" s="249"/>
      <c r="AE15" s="249"/>
      <c r="AF15" s="249"/>
    </row>
    <row r="16" spans="1:32" s="45" customFormat="1" ht="27.6" customHeight="1">
      <c r="A16" s="381"/>
      <c r="B16" s="381" t="s">
        <v>433</v>
      </c>
      <c r="C16" s="378">
        <v>6595</v>
      </c>
      <c r="D16" s="413">
        <v>141</v>
      </c>
      <c r="E16" s="378">
        <v>95</v>
      </c>
      <c r="F16" s="413"/>
      <c r="G16" s="378">
        <v>5</v>
      </c>
      <c r="H16" s="413">
        <v>0</v>
      </c>
      <c r="I16" s="416" t="s">
        <v>794</v>
      </c>
      <c r="J16" s="414">
        <f>SUM(G16*400+I16)</f>
        <v>2005</v>
      </c>
      <c r="K16" s="278"/>
      <c r="L16" s="414">
        <v>2005</v>
      </c>
      <c r="M16" s="278"/>
      <c r="N16" s="248"/>
      <c r="O16" s="248"/>
      <c r="P16" s="248"/>
      <c r="Q16" s="248"/>
      <c r="R16" s="415"/>
      <c r="S16" s="278"/>
      <c r="T16" s="415"/>
      <c r="U16" s="278"/>
      <c r="V16" s="358"/>
      <c r="W16" s="278"/>
      <c r="X16" s="238"/>
      <c r="Y16" s="309"/>
      <c r="Z16" s="309"/>
      <c r="AA16" s="309"/>
      <c r="AB16" s="249"/>
      <c r="AC16" s="249"/>
      <c r="AD16" s="249"/>
      <c r="AE16" s="249"/>
      <c r="AF16" s="249"/>
    </row>
    <row r="17" spans="1:32" s="45" customFormat="1" ht="27.6" customHeight="1">
      <c r="A17" s="381"/>
      <c r="B17" s="381" t="s">
        <v>433</v>
      </c>
      <c r="C17" s="378">
        <v>5196</v>
      </c>
      <c r="D17" s="413">
        <v>52</v>
      </c>
      <c r="E17" s="378">
        <v>96</v>
      </c>
      <c r="F17" s="413"/>
      <c r="G17" s="378">
        <v>19</v>
      </c>
      <c r="H17" s="413">
        <v>2</v>
      </c>
      <c r="I17" s="378">
        <v>20</v>
      </c>
      <c r="J17" s="414">
        <f>SUM(G17*400+H17*100+I17)</f>
        <v>7820</v>
      </c>
      <c r="K17" s="278"/>
      <c r="L17" s="414">
        <v>7820</v>
      </c>
      <c r="M17" s="278"/>
      <c r="N17" s="248"/>
      <c r="O17" s="248"/>
      <c r="P17" s="248"/>
      <c r="Q17" s="248"/>
      <c r="R17" s="415"/>
      <c r="S17" s="278"/>
      <c r="T17" s="415"/>
      <c r="U17" s="278"/>
      <c r="V17" s="358"/>
      <c r="W17" s="278"/>
      <c r="X17" s="238"/>
      <c r="Y17" s="309"/>
      <c r="Z17" s="309"/>
      <c r="AA17" s="309"/>
      <c r="AB17" s="249"/>
      <c r="AC17" s="249"/>
      <c r="AD17" s="249"/>
      <c r="AE17" s="249"/>
      <c r="AF17" s="249"/>
    </row>
    <row r="18" spans="1:32" s="45" customFormat="1" ht="27.6" customHeight="1">
      <c r="A18" s="381"/>
      <c r="B18" s="381" t="s">
        <v>433</v>
      </c>
      <c r="C18" s="378">
        <v>5197</v>
      </c>
      <c r="D18" s="413">
        <v>59</v>
      </c>
      <c r="E18" s="378">
        <v>97</v>
      </c>
      <c r="F18" s="413"/>
      <c r="G18" s="378">
        <v>10</v>
      </c>
      <c r="H18" s="378">
        <v>0</v>
      </c>
      <c r="I18" s="378">
        <v>0</v>
      </c>
      <c r="J18" s="414">
        <f>SUM(G18*400)</f>
        <v>4000</v>
      </c>
      <c r="K18" s="278"/>
      <c r="L18" s="414">
        <v>4000</v>
      </c>
      <c r="M18" s="278"/>
      <c r="N18" s="248"/>
      <c r="O18" s="248"/>
      <c r="P18" s="248"/>
      <c r="Q18" s="248"/>
      <c r="R18" s="415"/>
      <c r="S18" s="278"/>
      <c r="T18" s="415"/>
      <c r="U18" s="278"/>
      <c r="V18" s="358"/>
      <c r="W18" s="278"/>
      <c r="X18" s="238"/>
      <c r="Y18" s="309"/>
      <c r="Z18" s="309"/>
      <c r="AA18" s="309"/>
      <c r="AB18" s="249"/>
      <c r="AC18" s="249"/>
      <c r="AD18" s="249"/>
      <c r="AE18" s="249"/>
      <c r="AF18" s="249"/>
    </row>
    <row r="19" spans="1:32" s="45" customFormat="1" ht="27.6" customHeight="1">
      <c r="A19" s="381"/>
      <c r="B19" s="381" t="s">
        <v>433</v>
      </c>
      <c r="C19" s="378">
        <v>5193</v>
      </c>
      <c r="D19" s="413">
        <v>97</v>
      </c>
      <c r="E19" s="378">
        <v>93</v>
      </c>
      <c r="F19" s="413"/>
      <c r="G19" s="378">
        <v>10</v>
      </c>
      <c r="H19" s="378">
        <v>0</v>
      </c>
      <c r="I19" s="378">
        <v>0</v>
      </c>
      <c r="J19" s="414">
        <f>SUM(G19*400)</f>
        <v>4000</v>
      </c>
      <c r="K19" s="278"/>
      <c r="L19" s="414">
        <v>4000</v>
      </c>
      <c r="M19" s="278"/>
      <c r="N19" s="248"/>
      <c r="O19" s="248"/>
      <c r="P19" s="248"/>
      <c r="Q19" s="248"/>
      <c r="R19" s="415"/>
      <c r="S19" s="278"/>
      <c r="T19" s="415"/>
      <c r="U19" s="278"/>
      <c r="V19" s="358"/>
      <c r="W19" s="278"/>
      <c r="X19" s="238"/>
      <c r="Y19" s="309"/>
      <c r="Z19" s="309"/>
      <c r="AA19" s="309"/>
      <c r="AB19" s="249"/>
      <c r="AC19" s="249"/>
      <c r="AD19" s="249"/>
      <c r="AE19" s="249"/>
      <c r="AF19" s="249"/>
    </row>
    <row r="20" spans="1:32" s="45" customFormat="1" ht="27.6" customHeight="1">
      <c r="A20" s="381"/>
      <c r="B20" s="381" t="s">
        <v>433</v>
      </c>
      <c r="C20" s="378"/>
      <c r="D20" s="413">
        <v>56</v>
      </c>
      <c r="E20" s="378"/>
      <c r="F20" s="413"/>
      <c r="G20" s="378">
        <v>7</v>
      </c>
      <c r="H20" s="378">
        <v>2</v>
      </c>
      <c r="I20" s="378">
        <v>0</v>
      </c>
      <c r="J20" s="414">
        <f>SUM(G20*400+H20*100)</f>
        <v>3000</v>
      </c>
      <c r="K20" s="278"/>
      <c r="L20" s="414">
        <v>3000</v>
      </c>
      <c r="M20" s="278"/>
      <c r="N20" s="248"/>
      <c r="O20" s="248"/>
      <c r="P20" s="248"/>
      <c r="Q20" s="248"/>
      <c r="R20" s="415"/>
      <c r="S20" s="278"/>
      <c r="T20" s="415"/>
      <c r="U20" s="278"/>
      <c r="V20" s="358"/>
      <c r="W20" s="278"/>
      <c r="X20" s="238"/>
      <c r="Y20" s="309"/>
      <c r="Z20" s="309"/>
      <c r="AA20" s="309"/>
      <c r="AB20" s="249"/>
      <c r="AC20" s="249"/>
      <c r="AD20" s="249"/>
      <c r="AE20" s="249"/>
      <c r="AF20" s="249"/>
    </row>
    <row r="21" spans="1:32" s="45" customFormat="1" ht="27.6" customHeight="1">
      <c r="A21" s="381"/>
      <c r="B21" s="381" t="s">
        <v>433</v>
      </c>
      <c r="C21" s="378"/>
      <c r="D21" s="413">
        <v>113</v>
      </c>
      <c r="E21" s="378"/>
      <c r="F21" s="413"/>
      <c r="G21" s="378">
        <v>8</v>
      </c>
      <c r="H21" s="413">
        <v>0</v>
      </c>
      <c r="I21" s="378">
        <v>42</v>
      </c>
      <c r="J21" s="414">
        <f>SUM(G21*400+I21)</f>
        <v>3242</v>
      </c>
      <c r="K21" s="278"/>
      <c r="L21" s="414">
        <v>3242</v>
      </c>
      <c r="M21" s="278"/>
      <c r="N21" s="248"/>
      <c r="O21" s="248"/>
      <c r="P21" s="248"/>
      <c r="Q21" s="248"/>
      <c r="R21" s="415"/>
      <c r="S21" s="278"/>
      <c r="T21" s="415"/>
      <c r="U21" s="278"/>
      <c r="V21" s="358"/>
      <c r="W21" s="278"/>
      <c r="X21" s="238"/>
      <c r="Y21" s="309"/>
      <c r="Z21" s="309"/>
      <c r="AA21" s="309"/>
      <c r="AB21" s="249"/>
      <c r="AC21" s="249"/>
      <c r="AD21" s="249"/>
      <c r="AE21" s="249"/>
      <c r="AF21" s="249"/>
    </row>
    <row r="22" spans="1:32" s="45" customFormat="1" ht="24" customHeight="1">
      <c r="A22" s="381">
        <v>5</v>
      </c>
      <c r="B22" s="381" t="s">
        <v>433</v>
      </c>
      <c r="C22" s="378">
        <v>5711</v>
      </c>
      <c r="D22" s="413">
        <v>43</v>
      </c>
      <c r="E22" s="378">
        <v>71</v>
      </c>
      <c r="F22" s="413" t="s">
        <v>1283</v>
      </c>
      <c r="G22" s="378">
        <v>31</v>
      </c>
      <c r="H22" s="413">
        <v>3</v>
      </c>
      <c r="I22" s="378">
        <v>64</v>
      </c>
      <c r="J22" s="414">
        <f>SUM(G22*400+H22*100+I22)</f>
        <v>12764</v>
      </c>
      <c r="K22" s="278"/>
      <c r="L22" s="414">
        <v>12764</v>
      </c>
      <c r="M22" s="278"/>
      <c r="N22" s="248"/>
      <c r="O22" s="248"/>
      <c r="P22" s="248"/>
      <c r="Q22" s="248"/>
      <c r="R22" s="415"/>
      <c r="S22" s="278"/>
      <c r="T22" s="415"/>
      <c r="U22" s="278"/>
      <c r="V22" s="358"/>
      <c r="W22" s="278"/>
      <c r="X22" s="238">
        <v>5</v>
      </c>
      <c r="Y22" s="309" t="s">
        <v>70</v>
      </c>
      <c r="Z22" s="309" t="s">
        <v>1291</v>
      </c>
      <c r="AA22" s="309" t="s">
        <v>1292</v>
      </c>
      <c r="AB22" s="249"/>
      <c r="AC22" s="249"/>
      <c r="AD22" s="249"/>
      <c r="AE22" s="249"/>
      <c r="AF22" s="249"/>
    </row>
    <row r="23" spans="1:32" s="45" customFormat="1" ht="24" customHeight="1">
      <c r="A23" s="381">
        <v>6</v>
      </c>
      <c r="B23" s="381" t="s">
        <v>433</v>
      </c>
      <c r="C23" s="378">
        <v>5712</v>
      </c>
      <c r="D23" s="413">
        <v>135</v>
      </c>
      <c r="E23" s="378">
        <v>12</v>
      </c>
      <c r="F23" s="413" t="s">
        <v>1283</v>
      </c>
      <c r="G23" s="378">
        <v>7</v>
      </c>
      <c r="H23" s="413">
        <v>1</v>
      </c>
      <c r="I23" s="416">
        <v>15</v>
      </c>
      <c r="J23" s="414">
        <f>SUM(G23*400+H23*100+I23)</f>
        <v>2915</v>
      </c>
      <c r="K23" s="278"/>
      <c r="L23" s="414">
        <v>2915</v>
      </c>
      <c r="M23" s="278"/>
      <c r="N23" s="248"/>
      <c r="O23" s="248"/>
      <c r="P23" s="248"/>
      <c r="Q23" s="248"/>
      <c r="R23" s="415"/>
      <c r="S23" s="278"/>
      <c r="T23" s="415"/>
      <c r="U23" s="278"/>
      <c r="V23" s="358"/>
      <c r="W23" s="278"/>
      <c r="X23" s="238">
        <v>6</v>
      </c>
      <c r="Y23" s="309" t="s">
        <v>70</v>
      </c>
      <c r="Z23" s="309" t="s">
        <v>1293</v>
      </c>
      <c r="AA23" s="309" t="s">
        <v>1294</v>
      </c>
      <c r="AB23" s="249"/>
      <c r="AC23" s="249"/>
      <c r="AD23" s="249"/>
      <c r="AE23" s="249"/>
      <c r="AF23" s="249"/>
    </row>
    <row r="24" spans="1:32" s="45" customFormat="1" ht="22.2" customHeight="1">
      <c r="A24" s="381">
        <v>7</v>
      </c>
      <c r="B24" s="381" t="s">
        <v>433</v>
      </c>
      <c r="C24" s="378">
        <v>3396</v>
      </c>
      <c r="D24" s="413">
        <v>60</v>
      </c>
      <c r="E24" s="378"/>
      <c r="F24" s="413" t="s">
        <v>1283</v>
      </c>
      <c r="G24" s="378">
        <v>30</v>
      </c>
      <c r="H24" s="378">
        <v>0</v>
      </c>
      <c r="I24" s="378">
        <v>0</v>
      </c>
      <c r="J24" s="414">
        <f>SUM(G24*400)</f>
        <v>12000</v>
      </c>
      <c r="K24" s="278"/>
      <c r="L24" s="414">
        <v>12000</v>
      </c>
      <c r="M24" s="278"/>
      <c r="N24" s="248"/>
      <c r="O24" s="248"/>
      <c r="P24" s="248"/>
      <c r="Q24" s="248"/>
      <c r="R24" s="415"/>
      <c r="S24" s="278"/>
      <c r="T24" s="415"/>
      <c r="U24" s="278"/>
      <c r="V24" s="358"/>
      <c r="W24" s="278"/>
      <c r="X24" s="238">
        <v>7</v>
      </c>
      <c r="Y24" s="309" t="s">
        <v>70</v>
      </c>
      <c r="Z24" s="309" t="s">
        <v>1295</v>
      </c>
      <c r="AA24" s="309" t="s">
        <v>1296</v>
      </c>
      <c r="AB24" s="249"/>
      <c r="AC24" s="249"/>
      <c r="AD24" s="249"/>
      <c r="AE24" s="249"/>
      <c r="AF24" s="249"/>
    </row>
    <row r="25" spans="1:32" s="45" customFormat="1" ht="22.2" customHeight="1">
      <c r="A25" s="381">
        <v>8</v>
      </c>
      <c r="B25" s="381" t="s">
        <v>433</v>
      </c>
      <c r="C25" s="378">
        <v>3489</v>
      </c>
      <c r="D25" s="413">
        <v>59</v>
      </c>
      <c r="E25" s="378">
        <v>89</v>
      </c>
      <c r="F25" s="413" t="s">
        <v>1283</v>
      </c>
      <c r="G25" s="378">
        <v>28</v>
      </c>
      <c r="H25" s="378">
        <v>0</v>
      </c>
      <c r="I25" s="378">
        <v>0</v>
      </c>
      <c r="J25" s="414">
        <f>SUM(G25*400)</f>
        <v>11200</v>
      </c>
      <c r="K25" s="278"/>
      <c r="L25" s="414">
        <v>11200</v>
      </c>
      <c r="M25" s="278"/>
      <c r="N25" s="248"/>
      <c r="O25" s="248"/>
      <c r="P25" s="248"/>
      <c r="Q25" s="248"/>
      <c r="R25" s="415"/>
      <c r="S25" s="278"/>
      <c r="T25" s="415"/>
      <c r="U25" s="278"/>
      <c r="V25" s="358"/>
      <c r="W25" s="278"/>
      <c r="X25" s="238">
        <v>8</v>
      </c>
      <c r="Y25" s="309" t="s">
        <v>70</v>
      </c>
      <c r="Z25" s="309" t="s">
        <v>1297</v>
      </c>
      <c r="AA25" s="309" t="s">
        <v>1298</v>
      </c>
      <c r="AB25" s="249"/>
      <c r="AC25" s="249"/>
      <c r="AD25" s="249"/>
      <c r="AE25" s="249"/>
      <c r="AF25" s="249"/>
    </row>
    <row r="26" spans="1:32" s="45" customFormat="1" ht="22.2" customHeight="1">
      <c r="A26" s="381">
        <v>9</v>
      </c>
      <c r="B26" s="381" t="s">
        <v>433</v>
      </c>
      <c r="C26" s="378">
        <v>1669</v>
      </c>
      <c r="D26" s="413">
        <v>48</v>
      </c>
      <c r="E26" s="378">
        <v>69</v>
      </c>
      <c r="F26" s="413" t="s">
        <v>1283</v>
      </c>
      <c r="G26" s="378">
        <v>28</v>
      </c>
      <c r="H26" s="413">
        <v>3</v>
      </c>
      <c r="I26" s="378">
        <v>39</v>
      </c>
      <c r="J26" s="414">
        <f>SUM(G26*400+H26*100+I26)</f>
        <v>11539</v>
      </c>
      <c r="K26" s="278"/>
      <c r="L26" s="414">
        <v>11539</v>
      </c>
      <c r="M26" s="278"/>
      <c r="N26" s="248"/>
      <c r="O26" s="248"/>
      <c r="P26" s="248"/>
      <c r="Q26" s="248"/>
      <c r="R26" s="415"/>
      <c r="S26" s="278"/>
      <c r="T26" s="415"/>
      <c r="U26" s="278"/>
      <c r="V26" s="358"/>
      <c r="W26" s="278"/>
      <c r="X26" s="238">
        <v>9</v>
      </c>
      <c r="Y26" s="309" t="s">
        <v>63</v>
      </c>
      <c r="Z26" s="309" t="s">
        <v>1299</v>
      </c>
      <c r="AA26" s="309" t="s">
        <v>1300</v>
      </c>
      <c r="AB26" s="249"/>
      <c r="AC26" s="249"/>
      <c r="AD26" s="249"/>
      <c r="AE26" s="249"/>
      <c r="AF26" s="249"/>
    </row>
    <row r="27" spans="1:32" s="45" customFormat="1" ht="22.2" customHeight="1">
      <c r="A27" s="381">
        <v>10</v>
      </c>
      <c r="B27" s="381" t="s">
        <v>433</v>
      </c>
      <c r="C27" s="378">
        <v>5163</v>
      </c>
      <c r="D27" s="413">
        <v>133</v>
      </c>
      <c r="E27" s="378">
        <v>63</v>
      </c>
      <c r="F27" s="413" t="s">
        <v>1283</v>
      </c>
      <c r="G27" s="378">
        <v>13</v>
      </c>
      <c r="H27" s="378">
        <v>0</v>
      </c>
      <c r="I27" s="378">
        <v>0</v>
      </c>
      <c r="J27" s="414">
        <f>SUM(G27*400)</f>
        <v>5200</v>
      </c>
      <c r="K27" s="278"/>
      <c r="L27" s="414">
        <v>5200</v>
      </c>
      <c r="M27" s="278"/>
      <c r="N27" s="248"/>
      <c r="O27" s="248"/>
      <c r="P27" s="248"/>
      <c r="Q27" s="248"/>
      <c r="R27" s="415"/>
      <c r="S27" s="278"/>
      <c r="T27" s="415"/>
      <c r="U27" s="278"/>
      <c r="V27" s="358"/>
      <c r="W27" s="278"/>
      <c r="X27" s="238">
        <v>10</v>
      </c>
      <c r="Y27" s="309" t="s">
        <v>63</v>
      </c>
      <c r="Z27" s="309" t="s">
        <v>1301</v>
      </c>
      <c r="AA27" s="309" t="s">
        <v>1302</v>
      </c>
      <c r="AB27" s="249"/>
      <c r="AC27" s="249"/>
      <c r="AD27" s="249"/>
      <c r="AE27" s="249"/>
      <c r="AF27" s="249"/>
    </row>
    <row r="28" spans="1:32" s="45" customFormat="1" ht="22.2" customHeight="1">
      <c r="A28" s="381"/>
      <c r="B28" s="381" t="s">
        <v>433</v>
      </c>
      <c r="C28" s="378">
        <v>5160</v>
      </c>
      <c r="D28" s="413">
        <v>134</v>
      </c>
      <c r="E28" s="378">
        <v>60</v>
      </c>
      <c r="F28" s="413"/>
      <c r="G28" s="378">
        <v>14</v>
      </c>
      <c r="H28" s="413">
        <v>3</v>
      </c>
      <c r="I28" s="378">
        <v>49</v>
      </c>
      <c r="J28" s="414">
        <f>SUM(G28*400+H28*100+I28)</f>
        <v>5949</v>
      </c>
      <c r="K28" s="278"/>
      <c r="L28" s="414">
        <v>5949</v>
      </c>
      <c r="M28" s="278"/>
      <c r="N28" s="248"/>
      <c r="O28" s="248"/>
      <c r="P28" s="248"/>
      <c r="Q28" s="248"/>
      <c r="R28" s="415"/>
      <c r="S28" s="278"/>
      <c r="T28" s="415"/>
      <c r="U28" s="278"/>
      <c r="V28" s="358"/>
      <c r="W28" s="278"/>
      <c r="X28" s="238"/>
      <c r="Y28" s="309"/>
      <c r="Z28" s="309"/>
      <c r="AA28" s="309"/>
      <c r="AB28" s="249"/>
      <c r="AC28" s="249"/>
      <c r="AD28" s="249"/>
      <c r="AE28" s="249"/>
      <c r="AF28" s="249"/>
    </row>
    <row r="29" spans="1:32" s="45" customFormat="1" ht="22.2" customHeight="1">
      <c r="A29" s="381">
        <v>11</v>
      </c>
      <c r="B29" s="381" t="s">
        <v>433</v>
      </c>
      <c r="C29" s="378">
        <v>1460</v>
      </c>
      <c r="D29" s="413">
        <v>132</v>
      </c>
      <c r="E29" s="378">
        <v>60</v>
      </c>
      <c r="F29" s="413" t="s">
        <v>1283</v>
      </c>
      <c r="G29" s="378">
        <v>4</v>
      </c>
      <c r="H29" s="413">
        <v>1</v>
      </c>
      <c r="I29" s="378">
        <v>36</v>
      </c>
      <c r="J29" s="414">
        <f>SUM(G29*400+H29*100+I29)</f>
        <v>1736</v>
      </c>
      <c r="K29" s="278"/>
      <c r="L29" s="414">
        <v>1736</v>
      </c>
      <c r="M29" s="278"/>
      <c r="N29" s="248"/>
      <c r="O29" s="248"/>
      <c r="P29" s="248"/>
      <c r="Q29" s="248"/>
      <c r="R29" s="415"/>
      <c r="S29" s="278"/>
      <c r="T29" s="415"/>
      <c r="U29" s="278"/>
      <c r="V29" s="358"/>
      <c r="W29" s="278"/>
      <c r="X29" s="238">
        <v>11</v>
      </c>
      <c r="Y29" s="309" t="s">
        <v>70</v>
      </c>
      <c r="Z29" s="309" t="s">
        <v>1303</v>
      </c>
      <c r="AA29" s="309" t="s">
        <v>1304</v>
      </c>
      <c r="AB29" s="249"/>
      <c r="AC29" s="249"/>
      <c r="AD29" s="249"/>
      <c r="AE29" s="249"/>
      <c r="AF29" s="249"/>
    </row>
    <row r="30" spans="1:32" s="45" customFormat="1" ht="22.2" customHeight="1">
      <c r="A30" s="381"/>
      <c r="B30" s="381" t="s">
        <v>433</v>
      </c>
      <c r="C30" s="378">
        <v>5548</v>
      </c>
      <c r="D30" s="413">
        <v>132</v>
      </c>
      <c r="E30" s="378">
        <v>48</v>
      </c>
      <c r="F30" s="413"/>
      <c r="G30" s="378">
        <v>9</v>
      </c>
      <c r="H30" s="413">
        <v>0</v>
      </c>
      <c r="I30" s="378">
        <v>95</v>
      </c>
      <c r="J30" s="414">
        <f>SUM(G30*400+I30)</f>
        <v>3695</v>
      </c>
      <c r="K30" s="278"/>
      <c r="L30" s="414">
        <v>3695</v>
      </c>
      <c r="M30" s="278"/>
      <c r="N30" s="248"/>
      <c r="O30" s="248"/>
      <c r="P30" s="248"/>
      <c r="Q30" s="248"/>
      <c r="R30" s="415"/>
      <c r="S30" s="278"/>
      <c r="T30" s="415"/>
      <c r="U30" s="278"/>
      <c r="V30" s="358"/>
      <c r="W30" s="278"/>
      <c r="X30" s="238"/>
      <c r="Y30" s="309"/>
      <c r="Z30" s="309"/>
      <c r="AA30" s="309"/>
      <c r="AB30" s="249"/>
      <c r="AC30" s="249"/>
      <c r="AD30" s="249"/>
      <c r="AE30" s="249"/>
      <c r="AF30" s="249"/>
    </row>
    <row r="31" spans="1:32" s="45" customFormat="1" ht="22.2" customHeight="1">
      <c r="A31" s="381"/>
      <c r="B31" s="381" t="s">
        <v>433</v>
      </c>
      <c r="C31" s="378">
        <v>5890</v>
      </c>
      <c r="D31" s="413">
        <v>120</v>
      </c>
      <c r="E31" s="378">
        <v>90</v>
      </c>
      <c r="F31" s="413" t="s">
        <v>1283</v>
      </c>
      <c r="G31" s="378">
        <v>3</v>
      </c>
      <c r="H31" s="413">
        <v>2</v>
      </c>
      <c r="I31" s="378">
        <v>45</v>
      </c>
      <c r="J31" s="414">
        <f>SUM(G31*400+H31*100+I31)</f>
        <v>1445</v>
      </c>
      <c r="K31" s="278"/>
      <c r="L31" s="414">
        <v>1445</v>
      </c>
      <c r="M31" s="278"/>
      <c r="N31" s="248"/>
      <c r="O31" s="248"/>
      <c r="P31" s="248"/>
      <c r="Q31" s="248"/>
      <c r="R31" s="415"/>
      <c r="S31" s="278"/>
      <c r="T31" s="415"/>
      <c r="U31" s="278"/>
      <c r="V31" s="358" t="s">
        <v>249</v>
      </c>
      <c r="W31" s="278"/>
      <c r="X31" s="238"/>
      <c r="Y31" s="309"/>
      <c r="Z31" s="309"/>
      <c r="AA31" s="309"/>
      <c r="AB31" s="249"/>
      <c r="AC31" s="249"/>
      <c r="AD31" s="249"/>
      <c r="AE31" s="249"/>
      <c r="AF31" s="249"/>
    </row>
    <row r="32" spans="1:32" s="45" customFormat="1" ht="22.2" customHeight="1">
      <c r="A32" s="381"/>
      <c r="B32" s="381" t="s">
        <v>433</v>
      </c>
      <c r="C32" s="378">
        <v>1460</v>
      </c>
      <c r="D32" s="413">
        <v>70</v>
      </c>
      <c r="E32" s="378">
        <v>60</v>
      </c>
      <c r="F32" s="413"/>
      <c r="G32" s="378">
        <v>28</v>
      </c>
      <c r="H32" s="413">
        <v>0</v>
      </c>
      <c r="I32" s="378">
        <v>10</v>
      </c>
      <c r="J32" s="414">
        <f>SUM(G32*400+I32)</f>
        <v>11210</v>
      </c>
      <c r="K32" s="278"/>
      <c r="L32" s="414">
        <v>11210</v>
      </c>
      <c r="M32" s="278"/>
      <c r="N32" s="248"/>
      <c r="O32" s="248"/>
      <c r="P32" s="248"/>
      <c r="Q32" s="248"/>
      <c r="R32" s="415"/>
      <c r="S32" s="278"/>
      <c r="T32" s="415"/>
      <c r="U32" s="278"/>
      <c r="V32" s="358"/>
      <c r="W32" s="278"/>
      <c r="X32" s="238"/>
      <c r="Y32" s="309"/>
      <c r="Z32" s="309"/>
      <c r="AA32" s="309"/>
      <c r="AB32" s="249"/>
      <c r="AC32" s="249"/>
      <c r="AD32" s="249"/>
      <c r="AE32" s="249"/>
      <c r="AF32" s="249"/>
    </row>
    <row r="33" spans="1:32" s="45" customFormat="1" ht="22.2" customHeight="1">
      <c r="A33" s="381">
        <v>12</v>
      </c>
      <c r="B33" s="381" t="s">
        <v>433</v>
      </c>
      <c r="C33" s="378">
        <v>5708</v>
      </c>
      <c r="D33" s="413">
        <v>113</v>
      </c>
      <c r="E33" s="378">
        <v>8</v>
      </c>
      <c r="F33" s="413" t="s">
        <v>1283</v>
      </c>
      <c r="G33" s="378">
        <v>8</v>
      </c>
      <c r="H33" s="413">
        <v>2</v>
      </c>
      <c r="I33" s="378">
        <v>16</v>
      </c>
      <c r="J33" s="414">
        <f>SUM(G33*400+H33*100+I33)</f>
        <v>3416</v>
      </c>
      <c r="K33" s="278"/>
      <c r="L33" s="414">
        <v>3416</v>
      </c>
      <c r="M33" s="278"/>
      <c r="N33" s="248"/>
      <c r="O33" s="248"/>
      <c r="P33" s="248"/>
      <c r="Q33" s="248"/>
      <c r="R33" s="415"/>
      <c r="S33" s="278"/>
      <c r="T33" s="415"/>
      <c r="U33" s="278"/>
      <c r="V33" s="358"/>
      <c r="W33" s="278"/>
      <c r="X33" s="238">
        <v>12</v>
      </c>
      <c r="Y33" s="309" t="s">
        <v>63</v>
      </c>
      <c r="Z33" s="309" t="s">
        <v>1305</v>
      </c>
      <c r="AA33" s="309" t="s">
        <v>1306</v>
      </c>
      <c r="AB33" s="249"/>
      <c r="AC33" s="249"/>
      <c r="AD33" s="249"/>
      <c r="AE33" s="249"/>
      <c r="AF33" s="249"/>
    </row>
    <row r="34" spans="1:32" s="45" customFormat="1" ht="22.2" customHeight="1">
      <c r="A34" s="381">
        <v>13</v>
      </c>
      <c r="B34" s="381" t="s">
        <v>433</v>
      </c>
      <c r="C34" s="378">
        <v>6142</v>
      </c>
      <c r="D34" s="413">
        <v>147</v>
      </c>
      <c r="E34" s="378">
        <v>42</v>
      </c>
      <c r="F34" s="413" t="s">
        <v>1283</v>
      </c>
      <c r="G34" s="378">
        <v>10</v>
      </c>
      <c r="H34" s="413">
        <v>1</v>
      </c>
      <c r="I34" s="378">
        <v>74</v>
      </c>
      <c r="J34" s="414">
        <f>SUM(G34*400+H34*100+I34)</f>
        <v>4174</v>
      </c>
      <c r="K34" s="278"/>
      <c r="L34" s="414">
        <v>4174</v>
      </c>
      <c r="M34" s="278"/>
      <c r="N34" s="248"/>
      <c r="O34" s="248"/>
      <c r="P34" s="248"/>
      <c r="Q34" s="248"/>
      <c r="R34" s="415"/>
      <c r="S34" s="278"/>
      <c r="T34" s="415"/>
      <c r="U34" s="278"/>
      <c r="V34" s="358"/>
      <c r="W34" s="278"/>
      <c r="X34" s="238">
        <v>13</v>
      </c>
      <c r="Y34" s="309" t="s">
        <v>70</v>
      </c>
      <c r="Z34" s="309" t="s">
        <v>1307</v>
      </c>
      <c r="AA34" s="309" t="s">
        <v>1308</v>
      </c>
      <c r="AB34" s="249"/>
      <c r="AC34" s="249"/>
      <c r="AD34" s="249"/>
      <c r="AE34" s="249"/>
      <c r="AF34" s="249"/>
    </row>
    <row r="35" spans="1:32" s="45" customFormat="1" ht="22.2" customHeight="1">
      <c r="A35" s="381"/>
      <c r="B35" s="381" t="s">
        <v>433</v>
      </c>
      <c r="C35" s="378">
        <v>6716</v>
      </c>
      <c r="D35" s="413">
        <v>334</v>
      </c>
      <c r="E35" s="378">
        <v>16</v>
      </c>
      <c r="F35" s="413"/>
      <c r="G35" s="378">
        <v>0</v>
      </c>
      <c r="H35" s="413">
        <v>0</v>
      </c>
      <c r="I35" s="378">
        <v>75</v>
      </c>
      <c r="J35" s="414">
        <v>75</v>
      </c>
      <c r="K35" s="278">
        <v>68</v>
      </c>
      <c r="L35" s="414"/>
      <c r="M35" s="278"/>
      <c r="N35" s="248"/>
      <c r="O35" s="248"/>
      <c r="P35" s="248"/>
      <c r="Q35" s="248">
        <v>90</v>
      </c>
      <c r="R35" s="415"/>
      <c r="S35" s="278">
        <v>65</v>
      </c>
      <c r="T35" s="415"/>
      <c r="U35" s="278"/>
      <c r="V35" s="358">
        <v>23</v>
      </c>
      <c r="W35" s="278"/>
      <c r="X35" s="238"/>
      <c r="Y35" s="309"/>
      <c r="Z35" s="309"/>
      <c r="AA35" s="309"/>
      <c r="AB35" s="249"/>
      <c r="AC35" s="249"/>
      <c r="AD35" s="249"/>
      <c r="AE35" s="249"/>
      <c r="AF35" s="249"/>
    </row>
    <row r="36" spans="1:32" s="45" customFormat="1" ht="22.2" customHeight="1">
      <c r="A36" s="381"/>
      <c r="B36" s="381"/>
      <c r="C36" s="378"/>
      <c r="D36" s="413"/>
      <c r="E36" s="378"/>
      <c r="F36" s="413"/>
      <c r="G36" s="378"/>
      <c r="H36" s="413"/>
      <c r="I36" s="378"/>
      <c r="J36" s="414"/>
      <c r="K36" s="278"/>
      <c r="L36" s="414"/>
      <c r="M36" s="278">
        <v>7</v>
      </c>
      <c r="N36" s="248"/>
      <c r="O36" s="248"/>
      <c r="P36" s="248"/>
      <c r="Q36" s="248"/>
      <c r="R36" s="415"/>
      <c r="S36" s="278"/>
      <c r="T36" s="415">
        <v>25</v>
      </c>
      <c r="U36" s="278"/>
      <c r="V36" s="358">
        <v>10</v>
      </c>
      <c r="W36" s="278"/>
      <c r="X36" s="238"/>
      <c r="Y36" s="309"/>
      <c r="Z36" s="309"/>
      <c r="AA36" s="309"/>
      <c r="AB36" s="249"/>
      <c r="AC36" s="249"/>
      <c r="AD36" s="249"/>
      <c r="AE36" s="249"/>
      <c r="AF36" s="249"/>
    </row>
    <row r="37" spans="1:32" s="45" customFormat="1" ht="22.2" customHeight="1">
      <c r="A37" s="381">
        <v>14</v>
      </c>
      <c r="B37" s="381" t="s">
        <v>433</v>
      </c>
      <c r="C37" s="378">
        <v>2230</v>
      </c>
      <c r="D37" s="413">
        <v>86</v>
      </c>
      <c r="E37" s="378">
        <v>30</v>
      </c>
      <c r="F37" s="413" t="s">
        <v>1283</v>
      </c>
      <c r="G37" s="378">
        <v>28</v>
      </c>
      <c r="H37" s="413">
        <v>3</v>
      </c>
      <c r="I37" s="378">
        <v>34</v>
      </c>
      <c r="J37" s="414">
        <f>SUM(G37*400+H37*100+I37)</f>
        <v>11534</v>
      </c>
      <c r="K37" s="278"/>
      <c r="L37" s="414">
        <v>11534</v>
      </c>
      <c r="M37" s="278"/>
      <c r="N37" s="248"/>
      <c r="O37" s="248"/>
      <c r="P37" s="248"/>
      <c r="Q37" s="248"/>
      <c r="R37" s="415"/>
      <c r="S37" s="278"/>
      <c r="T37" s="415"/>
      <c r="U37" s="278"/>
      <c r="V37" s="358"/>
      <c r="W37" s="278"/>
      <c r="X37" s="238">
        <v>14</v>
      </c>
      <c r="Y37" s="309" t="s">
        <v>63</v>
      </c>
      <c r="Z37" s="309" t="s">
        <v>1309</v>
      </c>
      <c r="AA37" s="309" t="s">
        <v>1310</v>
      </c>
      <c r="AB37" s="249"/>
      <c r="AC37" s="249"/>
      <c r="AD37" s="249"/>
      <c r="AE37" s="249"/>
      <c r="AF37" s="249"/>
    </row>
    <row r="38" spans="1:32" s="8" customFormat="1" ht="22.2" customHeight="1">
      <c r="A38" s="379"/>
      <c r="B38" s="379" t="s">
        <v>121</v>
      </c>
      <c r="C38" s="379" t="s">
        <v>249</v>
      </c>
      <c r="D38" s="379" t="s">
        <v>249</v>
      </c>
      <c r="E38" s="379" t="s">
        <v>249</v>
      </c>
      <c r="F38" s="379" t="s">
        <v>1351</v>
      </c>
      <c r="G38" s="335">
        <v>0</v>
      </c>
      <c r="H38" s="335">
        <v>0</v>
      </c>
      <c r="I38" s="335">
        <v>0</v>
      </c>
      <c r="J38" s="382"/>
      <c r="K38" s="355"/>
      <c r="L38" s="382"/>
      <c r="M38" s="355"/>
      <c r="N38" s="355"/>
      <c r="O38" s="239"/>
      <c r="P38" s="239"/>
      <c r="Q38" s="248">
        <v>9</v>
      </c>
      <c r="R38" s="248"/>
      <c r="S38" s="278"/>
      <c r="T38" s="278">
        <v>9</v>
      </c>
      <c r="U38" s="278"/>
      <c r="V38" s="278">
        <v>4</v>
      </c>
      <c r="W38" s="278"/>
      <c r="X38" s="221"/>
      <c r="Y38" s="228"/>
      <c r="Z38" s="228"/>
      <c r="AA38" s="281" t="s">
        <v>855</v>
      </c>
      <c r="AB38" s="240"/>
      <c r="AC38" s="240"/>
      <c r="AD38" s="240"/>
      <c r="AE38" s="240"/>
      <c r="AF38" s="240"/>
    </row>
    <row r="39" spans="1:32" s="45" customFormat="1" ht="22.2" customHeight="1">
      <c r="A39" s="381">
        <v>15</v>
      </c>
      <c r="B39" s="381" t="s">
        <v>433</v>
      </c>
      <c r="C39" s="378">
        <v>4170</v>
      </c>
      <c r="D39" s="413">
        <v>120</v>
      </c>
      <c r="E39" s="378">
        <v>7</v>
      </c>
      <c r="F39" s="413" t="s">
        <v>1283</v>
      </c>
      <c r="G39" s="378">
        <v>23</v>
      </c>
      <c r="H39" s="413">
        <v>3</v>
      </c>
      <c r="I39" s="378">
        <v>77</v>
      </c>
      <c r="J39" s="414">
        <f>SUM(G39*400+H39*100+I39)</f>
        <v>9577</v>
      </c>
      <c r="K39" s="278"/>
      <c r="L39" s="414">
        <v>9577</v>
      </c>
      <c r="M39" s="278"/>
      <c r="N39" s="248"/>
      <c r="O39" s="248"/>
      <c r="P39" s="248"/>
      <c r="Q39" s="248"/>
      <c r="R39" s="415"/>
      <c r="S39" s="278"/>
      <c r="T39" s="415"/>
      <c r="U39" s="278"/>
      <c r="V39" s="358"/>
      <c r="W39" s="278"/>
      <c r="X39" s="238">
        <v>15</v>
      </c>
      <c r="Y39" s="309" t="s">
        <v>70</v>
      </c>
      <c r="Z39" s="309" t="s">
        <v>1311</v>
      </c>
      <c r="AA39" s="309" t="s">
        <v>1312</v>
      </c>
      <c r="AB39" s="249"/>
      <c r="AC39" s="249"/>
      <c r="AD39" s="249"/>
      <c r="AE39" s="249"/>
      <c r="AF39" s="249"/>
    </row>
    <row r="40" spans="1:32" s="45" customFormat="1" ht="22.2" customHeight="1">
      <c r="A40" s="381">
        <v>16</v>
      </c>
      <c r="B40" s="381" t="s">
        <v>433</v>
      </c>
      <c r="C40" s="378">
        <v>852</v>
      </c>
      <c r="D40" s="413">
        <v>10</v>
      </c>
      <c r="E40" s="378">
        <v>52</v>
      </c>
      <c r="F40" s="413" t="s">
        <v>1283</v>
      </c>
      <c r="G40" s="378">
        <v>30</v>
      </c>
      <c r="H40" s="413">
        <v>0</v>
      </c>
      <c r="I40" s="378">
        <v>6</v>
      </c>
      <c r="J40" s="414">
        <f>SUM(G40*400+I40)</f>
        <v>12006</v>
      </c>
      <c r="K40" s="278"/>
      <c r="L40" s="414">
        <v>12006</v>
      </c>
      <c r="M40" s="278"/>
      <c r="N40" s="248"/>
      <c r="O40" s="248"/>
      <c r="P40" s="248"/>
      <c r="Q40" s="248"/>
      <c r="R40" s="415"/>
      <c r="S40" s="278"/>
      <c r="T40" s="415"/>
      <c r="U40" s="278"/>
      <c r="V40" s="358"/>
      <c r="W40" s="278"/>
      <c r="X40" s="238">
        <v>16</v>
      </c>
      <c r="Y40" s="309" t="s">
        <v>70</v>
      </c>
      <c r="Z40" s="309" t="s">
        <v>1313</v>
      </c>
      <c r="AA40" s="309" t="s">
        <v>1314</v>
      </c>
      <c r="AB40" s="249"/>
      <c r="AC40" s="249"/>
      <c r="AD40" s="249"/>
      <c r="AE40" s="249"/>
      <c r="AF40" s="249"/>
    </row>
    <row r="41" spans="1:32" s="45" customFormat="1" ht="22.2" customHeight="1">
      <c r="A41" s="381"/>
      <c r="B41" s="381" t="s">
        <v>433</v>
      </c>
      <c r="C41" s="378">
        <v>6664</v>
      </c>
      <c r="D41" s="413">
        <v>282</v>
      </c>
      <c r="E41" s="378">
        <v>64</v>
      </c>
      <c r="F41" s="413"/>
      <c r="G41" s="378">
        <v>0</v>
      </c>
      <c r="H41" s="413">
        <v>2</v>
      </c>
      <c r="I41" s="378">
        <v>61</v>
      </c>
      <c r="J41" s="414">
        <f>SUM(H41*100+I41)</f>
        <v>261</v>
      </c>
      <c r="K41" s="278"/>
      <c r="L41" s="414">
        <v>261</v>
      </c>
      <c r="M41" s="278"/>
      <c r="N41" s="248"/>
      <c r="O41" s="248"/>
      <c r="P41" s="248"/>
      <c r="Q41" s="248"/>
      <c r="R41" s="415"/>
      <c r="S41" s="278"/>
      <c r="T41" s="415"/>
      <c r="U41" s="278"/>
      <c r="V41" s="358"/>
      <c r="W41" s="278"/>
      <c r="X41" s="238"/>
      <c r="Y41" s="309"/>
      <c r="Z41" s="309"/>
      <c r="AA41" s="309"/>
      <c r="AB41" s="249"/>
      <c r="AC41" s="249"/>
      <c r="AD41" s="249"/>
      <c r="AE41" s="249"/>
      <c r="AF41" s="249"/>
    </row>
    <row r="42" spans="1:32" s="45" customFormat="1" ht="27.6" customHeight="1">
      <c r="A42" s="381">
        <v>17</v>
      </c>
      <c r="B42" s="381" t="s">
        <v>433</v>
      </c>
      <c r="C42" s="378">
        <v>1668</v>
      </c>
      <c r="D42" s="413">
        <v>46</v>
      </c>
      <c r="E42" s="378">
        <v>68</v>
      </c>
      <c r="F42" s="413" t="s">
        <v>1283</v>
      </c>
      <c r="G42" s="378">
        <v>16</v>
      </c>
      <c r="H42" s="413">
        <v>2</v>
      </c>
      <c r="I42" s="416">
        <v>97</v>
      </c>
      <c r="J42" s="414">
        <f>SUM(G42*400+H42*100+I42)</f>
        <v>6697</v>
      </c>
      <c r="K42" s="278"/>
      <c r="L42" s="414">
        <v>6697</v>
      </c>
      <c r="M42" s="278"/>
      <c r="N42" s="248"/>
      <c r="O42" s="248"/>
      <c r="P42" s="248"/>
      <c r="Q42" s="248"/>
      <c r="R42" s="415"/>
      <c r="S42" s="278"/>
      <c r="T42" s="415"/>
      <c r="U42" s="278"/>
      <c r="V42" s="358"/>
      <c r="W42" s="278"/>
      <c r="X42" s="238">
        <v>17</v>
      </c>
      <c r="Y42" s="309" t="s">
        <v>63</v>
      </c>
      <c r="Z42" s="309" t="s">
        <v>1315</v>
      </c>
      <c r="AA42" s="309" t="s">
        <v>1316</v>
      </c>
      <c r="AB42" s="249"/>
      <c r="AC42" s="249"/>
      <c r="AD42" s="249"/>
      <c r="AE42" s="249"/>
      <c r="AF42" s="249"/>
    </row>
    <row r="43" spans="1:32" s="45" customFormat="1" ht="27.6" customHeight="1">
      <c r="A43" s="381"/>
      <c r="B43" s="381" t="s">
        <v>433</v>
      </c>
      <c r="C43" s="378">
        <v>5888</v>
      </c>
      <c r="D43" s="413">
        <v>141</v>
      </c>
      <c r="E43" s="378">
        <v>88</v>
      </c>
      <c r="F43" s="413"/>
      <c r="G43" s="378">
        <v>6</v>
      </c>
      <c r="H43" s="413">
        <v>2</v>
      </c>
      <c r="I43" s="416">
        <v>97</v>
      </c>
      <c r="J43" s="414">
        <f>SUM(G43*400+H43*100+I43)</f>
        <v>2697</v>
      </c>
      <c r="K43" s="278"/>
      <c r="L43" s="414">
        <v>2697</v>
      </c>
      <c r="M43" s="278"/>
      <c r="N43" s="248"/>
      <c r="O43" s="248"/>
      <c r="P43" s="248"/>
      <c r="Q43" s="248"/>
      <c r="R43" s="415"/>
      <c r="S43" s="278"/>
      <c r="T43" s="415"/>
      <c r="U43" s="278"/>
      <c r="V43" s="358"/>
      <c r="W43" s="278"/>
      <c r="X43" s="238"/>
      <c r="Y43" s="309"/>
      <c r="Z43" s="309"/>
      <c r="AA43" s="309"/>
      <c r="AB43" s="249"/>
      <c r="AC43" s="249"/>
      <c r="AD43" s="249"/>
      <c r="AE43" s="249"/>
      <c r="AF43" s="249"/>
    </row>
    <row r="44" spans="1:32" s="45" customFormat="1" ht="27.6" customHeight="1">
      <c r="A44" s="381"/>
      <c r="B44" s="381" t="s">
        <v>433</v>
      </c>
      <c r="C44" s="378">
        <v>8566</v>
      </c>
      <c r="D44" s="413">
        <v>107</v>
      </c>
      <c r="E44" s="378">
        <v>66</v>
      </c>
      <c r="F44" s="413"/>
      <c r="G44" s="378">
        <v>5</v>
      </c>
      <c r="H44" s="413">
        <v>0</v>
      </c>
      <c r="I44" s="416">
        <v>86</v>
      </c>
      <c r="J44" s="414">
        <f>SUM(G44*400+I44)</f>
        <v>2086</v>
      </c>
      <c r="K44" s="278"/>
      <c r="L44" s="414">
        <v>2086</v>
      </c>
      <c r="M44" s="278"/>
      <c r="N44" s="248"/>
      <c r="O44" s="248"/>
      <c r="P44" s="248"/>
      <c r="Q44" s="248"/>
      <c r="R44" s="415"/>
      <c r="S44" s="278"/>
      <c r="T44" s="415"/>
      <c r="U44" s="278"/>
      <c r="V44" s="358"/>
      <c r="W44" s="278"/>
      <c r="X44" s="238"/>
      <c r="Y44" s="309"/>
      <c r="Z44" s="309"/>
      <c r="AA44" s="309"/>
      <c r="AB44" s="249"/>
      <c r="AC44" s="249"/>
      <c r="AD44" s="249"/>
      <c r="AE44" s="249"/>
      <c r="AF44" s="249"/>
    </row>
    <row r="45" spans="1:32" s="45" customFormat="1" ht="24" customHeight="1">
      <c r="A45" s="381">
        <v>18</v>
      </c>
      <c r="B45" s="381" t="s">
        <v>433</v>
      </c>
      <c r="C45" s="378">
        <v>7572</v>
      </c>
      <c r="D45" s="413">
        <v>205</v>
      </c>
      <c r="E45" s="378">
        <v>72</v>
      </c>
      <c r="F45" s="413" t="s">
        <v>1283</v>
      </c>
      <c r="G45" s="378">
        <v>12</v>
      </c>
      <c r="H45" s="378">
        <v>0</v>
      </c>
      <c r="I45" s="378">
        <v>0</v>
      </c>
      <c r="J45" s="414">
        <f>SUM(G45*400)</f>
        <v>4800</v>
      </c>
      <c r="K45" s="278"/>
      <c r="L45" s="414">
        <v>4800</v>
      </c>
      <c r="M45" s="278"/>
      <c r="N45" s="248"/>
      <c r="O45" s="248"/>
      <c r="P45" s="248"/>
      <c r="Q45" s="248"/>
      <c r="R45" s="415"/>
      <c r="S45" s="278"/>
      <c r="T45" s="415"/>
      <c r="U45" s="278"/>
      <c r="V45" s="358"/>
      <c r="W45" s="278"/>
      <c r="X45" s="238">
        <v>18</v>
      </c>
      <c r="Y45" s="309" t="s">
        <v>70</v>
      </c>
      <c r="Z45" s="309" t="s">
        <v>1317</v>
      </c>
      <c r="AA45" s="309" t="s">
        <v>1318</v>
      </c>
      <c r="AB45" s="249"/>
      <c r="AC45" s="249"/>
      <c r="AD45" s="249"/>
      <c r="AE45" s="249"/>
      <c r="AF45" s="249"/>
    </row>
    <row r="46" spans="1:32" s="45" customFormat="1" ht="24" customHeight="1">
      <c r="A46" s="381">
        <v>19</v>
      </c>
      <c r="B46" s="381" t="s">
        <v>433</v>
      </c>
      <c r="C46" s="378">
        <v>3931</v>
      </c>
      <c r="D46" s="413">
        <v>84</v>
      </c>
      <c r="E46" s="378">
        <v>31</v>
      </c>
      <c r="F46" s="413" t="s">
        <v>1283</v>
      </c>
      <c r="G46" s="378">
        <v>21</v>
      </c>
      <c r="H46" s="413">
        <v>0</v>
      </c>
      <c r="I46" s="378">
        <v>32</v>
      </c>
      <c r="J46" s="414">
        <f>SUM(G46*400+I46)</f>
        <v>8432</v>
      </c>
      <c r="K46" s="278"/>
      <c r="L46" s="414">
        <v>8432</v>
      </c>
      <c r="M46" s="278"/>
      <c r="N46" s="248"/>
      <c r="O46" s="248"/>
      <c r="P46" s="248"/>
      <c r="Q46" s="248"/>
      <c r="R46" s="415"/>
      <c r="S46" s="278"/>
      <c r="T46" s="415"/>
      <c r="U46" s="278"/>
      <c r="V46" s="358"/>
      <c r="W46" s="278"/>
      <c r="X46" s="238">
        <v>19</v>
      </c>
      <c r="Y46" s="309" t="s">
        <v>70</v>
      </c>
      <c r="Z46" s="309" t="s">
        <v>1319</v>
      </c>
      <c r="AA46" s="309" t="s">
        <v>1320</v>
      </c>
      <c r="AB46" s="249"/>
      <c r="AC46" s="249"/>
      <c r="AD46" s="249"/>
      <c r="AE46" s="249"/>
      <c r="AF46" s="249"/>
    </row>
    <row r="47" spans="1:32" s="45" customFormat="1" ht="24" customHeight="1">
      <c r="A47" s="381">
        <v>20</v>
      </c>
      <c r="B47" s="381" t="s">
        <v>433</v>
      </c>
      <c r="C47" s="378">
        <v>4774</v>
      </c>
      <c r="D47" s="413">
        <v>98</v>
      </c>
      <c r="E47" s="378">
        <v>74</v>
      </c>
      <c r="F47" s="413" t="s">
        <v>1283</v>
      </c>
      <c r="G47" s="378">
        <v>24</v>
      </c>
      <c r="H47" s="413">
        <v>2</v>
      </c>
      <c r="I47" s="378">
        <v>42</v>
      </c>
      <c r="J47" s="414">
        <f>SUM(G47*400+H47*100+I47)</f>
        <v>9842</v>
      </c>
      <c r="K47" s="278"/>
      <c r="L47" s="414">
        <v>9842</v>
      </c>
      <c r="M47" s="278"/>
      <c r="N47" s="248"/>
      <c r="O47" s="248"/>
      <c r="P47" s="248"/>
      <c r="Q47" s="248"/>
      <c r="R47" s="415"/>
      <c r="S47" s="278"/>
      <c r="T47" s="415"/>
      <c r="U47" s="278"/>
      <c r="V47" s="358"/>
      <c r="W47" s="278"/>
      <c r="X47" s="238">
        <v>20</v>
      </c>
      <c r="Y47" s="309" t="s">
        <v>63</v>
      </c>
      <c r="Z47" s="309" t="s">
        <v>1321</v>
      </c>
      <c r="AA47" s="309" t="s">
        <v>1322</v>
      </c>
      <c r="AB47" s="249"/>
      <c r="AC47" s="249"/>
      <c r="AD47" s="249"/>
      <c r="AE47" s="249"/>
      <c r="AF47" s="249"/>
    </row>
    <row r="48" spans="1:32" s="45" customFormat="1" ht="24" customHeight="1">
      <c r="A48" s="381">
        <v>21</v>
      </c>
      <c r="B48" s="381" t="s">
        <v>433</v>
      </c>
      <c r="C48" s="378">
        <v>1457</v>
      </c>
      <c r="D48" s="413">
        <v>67</v>
      </c>
      <c r="E48" s="378">
        <v>57</v>
      </c>
      <c r="F48" s="413" t="s">
        <v>1283</v>
      </c>
      <c r="G48" s="378">
        <v>16</v>
      </c>
      <c r="H48" s="413">
        <v>3</v>
      </c>
      <c r="I48" s="378">
        <v>50</v>
      </c>
      <c r="J48" s="414">
        <f>SUM(G48*400+H48*100+I48)</f>
        <v>6750</v>
      </c>
      <c r="K48" s="278"/>
      <c r="L48" s="414">
        <v>6750</v>
      </c>
      <c r="M48" s="278"/>
      <c r="N48" s="248"/>
      <c r="O48" s="248"/>
      <c r="P48" s="248"/>
      <c r="Q48" s="248"/>
      <c r="R48" s="415"/>
      <c r="S48" s="278"/>
      <c r="T48" s="415"/>
      <c r="U48" s="278"/>
      <c r="V48" s="358"/>
      <c r="W48" s="278"/>
      <c r="X48" s="238">
        <v>21</v>
      </c>
      <c r="Y48" s="309" t="s">
        <v>70</v>
      </c>
      <c r="Z48" s="309" t="s">
        <v>1323</v>
      </c>
      <c r="AA48" s="309" t="s">
        <v>1324</v>
      </c>
      <c r="AB48" s="249"/>
      <c r="AC48" s="249"/>
      <c r="AD48" s="249"/>
      <c r="AE48" s="249"/>
      <c r="AF48" s="249"/>
    </row>
    <row r="49" spans="1:32" s="45" customFormat="1" ht="28.2" customHeight="1">
      <c r="A49" s="381"/>
      <c r="B49" s="381" t="s">
        <v>433</v>
      </c>
      <c r="C49" s="378">
        <v>4994</v>
      </c>
      <c r="D49" s="413">
        <v>123</v>
      </c>
      <c r="E49" s="378">
        <v>94</v>
      </c>
      <c r="F49" s="413"/>
      <c r="G49" s="378">
        <v>12</v>
      </c>
      <c r="H49" s="378">
        <v>0</v>
      </c>
      <c r="I49" s="378">
        <v>0</v>
      </c>
      <c r="J49" s="414">
        <f>SUM(G49*400)</f>
        <v>4800</v>
      </c>
      <c r="K49" s="278"/>
      <c r="L49" s="414">
        <v>4800</v>
      </c>
      <c r="M49" s="278"/>
      <c r="N49" s="248"/>
      <c r="O49" s="248"/>
      <c r="P49" s="248"/>
      <c r="Q49" s="248"/>
      <c r="R49" s="415"/>
      <c r="S49" s="278"/>
      <c r="T49" s="415"/>
      <c r="U49" s="278"/>
      <c r="V49" s="358"/>
      <c r="W49" s="278"/>
      <c r="X49" s="238"/>
      <c r="Y49" s="309"/>
      <c r="Z49" s="309"/>
      <c r="AA49" s="309"/>
      <c r="AB49" s="249"/>
      <c r="AC49" s="249"/>
      <c r="AD49" s="249"/>
      <c r="AE49" s="249"/>
      <c r="AF49" s="249"/>
    </row>
    <row r="50" spans="1:32" s="45" customFormat="1" ht="24" customHeight="1">
      <c r="A50" s="381">
        <v>22</v>
      </c>
      <c r="B50" s="381" t="s">
        <v>433</v>
      </c>
      <c r="C50" s="378">
        <v>4103</v>
      </c>
      <c r="D50" s="413">
        <v>106</v>
      </c>
      <c r="E50" s="378">
        <v>3</v>
      </c>
      <c r="F50" s="413" t="s">
        <v>1283</v>
      </c>
      <c r="G50" s="378">
        <v>17</v>
      </c>
      <c r="H50" s="413">
        <v>2</v>
      </c>
      <c r="I50" s="378">
        <v>16</v>
      </c>
      <c r="J50" s="414">
        <f>SUM(G50*400+H50*100+I50)</f>
        <v>7016</v>
      </c>
      <c r="K50" s="278"/>
      <c r="L50" s="414">
        <v>7016</v>
      </c>
      <c r="M50" s="278"/>
      <c r="N50" s="248"/>
      <c r="O50" s="248"/>
      <c r="P50" s="248"/>
      <c r="Q50" s="248"/>
      <c r="R50" s="415"/>
      <c r="S50" s="278"/>
      <c r="T50" s="415"/>
      <c r="U50" s="278"/>
      <c r="V50" s="358"/>
      <c r="W50" s="278"/>
      <c r="X50" s="238">
        <v>22</v>
      </c>
      <c r="Y50" s="309" t="s">
        <v>70</v>
      </c>
      <c r="Z50" s="309" t="s">
        <v>1325</v>
      </c>
      <c r="AA50" s="309" t="s">
        <v>1326</v>
      </c>
      <c r="AB50" s="249"/>
      <c r="AC50" s="249"/>
      <c r="AD50" s="249"/>
      <c r="AE50" s="249"/>
      <c r="AF50" s="249"/>
    </row>
    <row r="51" spans="1:32" s="45" customFormat="1" ht="24" customHeight="1">
      <c r="A51" s="381"/>
      <c r="B51" s="381" t="s">
        <v>433</v>
      </c>
      <c r="C51" s="378">
        <v>4102</v>
      </c>
      <c r="D51" s="413">
        <v>107</v>
      </c>
      <c r="E51" s="378">
        <v>2</v>
      </c>
      <c r="F51" s="413"/>
      <c r="G51" s="378">
        <v>18</v>
      </c>
      <c r="H51" s="413">
        <v>0</v>
      </c>
      <c r="I51" s="378">
        <v>44</v>
      </c>
      <c r="J51" s="414">
        <f>SUM(G51*400+I51)</f>
        <v>7244</v>
      </c>
      <c r="K51" s="278"/>
      <c r="L51" s="414">
        <v>7244</v>
      </c>
      <c r="M51" s="278"/>
      <c r="N51" s="248"/>
      <c r="O51" s="248"/>
      <c r="P51" s="248"/>
      <c r="Q51" s="248"/>
      <c r="R51" s="415"/>
      <c r="S51" s="278"/>
      <c r="T51" s="415"/>
      <c r="U51" s="278"/>
      <c r="V51" s="358"/>
      <c r="W51" s="278"/>
      <c r="X51" s="238"/>
      <c r="Y51" s="309"/>
      <c r="Z51" s="309"/>
      <c r="AA51" s="309"/>
      <c r="AB51" s="249"/>
      <c r="AC51" s="249"/>
      <c r="AD51" s="249"/>
      <c r="AE51" s="249"/>
      <c r="AF51" s="249"/>
    </row>
    <row r="52" spans="1:32" s="45" customFormat="1" ht="24" customHeight="1">
      <c r="A52" s="381">
        <v>23</v>
      </c>
      <c r="B52" s="381" t="s">
        <v>433</v>
      </c>
      <c r="C52" s="378">
        <v>5014</v>
      </c>
      <c r="D52" s="413">
        <v>82</v>
      </c>
      <c r="E52" s="378">
        <v>14</v>
      </c>
      <c r="F52" s="413" t="s">
        <v>1283</v>
      </c>
      <c r="G52" s="378">
        <v>27</v>
      </c>
      <c r="H52" s="413">
        <v>3</v>
      </c>
      <c r="I52" s="378">
        <v>51</v>
      </c>
      <c r="J52" s="414">
        <f>SUM(G52*400+H52*100+I52)</f>
        <v>11151</v>
      </c>
      <c r="K52" s="278"/>
      <c r="L52" s="414">
        <v>11151</v>
      </c>
      <c r="M52" s="278"/>
      <c r="N52" s="248"/>
      <c r="O52" s="248"/>
      <c r="P52" s="248"/>
      <c r="Q52" s="248"/>
      <c r="R52" s="415"/>
      <c r="S52" s="278"/>
      <c r="T52" s="415"/>
      <c r="U52" s="278"/>
      <c r="V52" s="358"/>
      <c r="W52" s="278"/>
      <c r="X52" s="238">
        <v>23</v>
      </c>
      <c r="Y52" s="309" t="s">
        <v>86</v>
      </c>
      <c r="Z52" s="309" t="s">
        <v>1327</v>
      </c>
      <c r="AA52" s="309" t="s">
        <v>1328</v>
      </c>
      <c r="AB52" s="249"/>
      <c r="AC52" s="249"/>
      <c r="AD52" s="249"/>
      <c r="AE52" s="249"/>
      <c r="AF52" s="249"/>
    </row>
    <row r="53" spans="1:32" s="45" customFormat="1" ht="24" customHeight="1">
      <c r="A53" s="381">
        <v>24</v>
      </c>
      <c r="B53" s="381" t="s">
        <v>433</v>
      </c>
      <c r="C53" s="378" t="s">
        <v>84</v>
      </c>
      <c r="D53" s="413">
        <v>41</v>
      </c>
      <c r="E53" s="378" t="s">
        <v>84</v>
      </c>
      <c r="F53" s="413" t="s">
        <v>1283</v>
      </c>
      <c r="G53" s="378">
        <v>16</v>
      </c>
      <c r="H53" s="378">
        <v>0</v>
      </c>
      <c r="I53" s="378">
        <v>0</v>
      </c>
      <c r="J53" s="414">
        <f>SUM(G53*400)</f>
        <v>6400</v>
      </c>
      <c r="K53" s="278"/>
      <c r="L53" s="414">
        <v>6400</v>
      </c>
      <c r="M53" s="278"/>
      <c r="N53" s="248"/>
      <c r="O53" s="248"/>
      <c r="P53" s="248"/>
      <c r="Q53" s="248"/>
      <c r="R53" s="415"/>
      <c r="S53" s="278"/>
      <c r="T53" s="415"/>
      <c r="U53" s="278"/>
      <c r="V53" s="358"/>
      <c r="W53" s="278"/>
      <c r="X53" s="238">
        <v>24</v>
      </c>
      <c r="Y53" s="309" t="s">
        <v>70</v>
      </c>
      <c r="Z53" s="309" t="s">
        <v>1329</v>
      </c>
      <c r="AA53" s="309" t="s">
        <v>1330</v>
      </c>
      <c r="AB53" s="249"/>
      <c r="AC53" s="249"/>
      <c r="AD53" s="249"/>
      <c r="AE53" s="249"/>
      <c r="AF53" s="249"/>
    </row>
    <row r="54" spans="1:32" s="45" customFormat="1" ht="24" customHeight="1">
      <c r="A54" s="381">
        <v>25</v>
      </c>
      <c r="B54" s="381" t="s">
        <v>433</v>
      </c>
      <c r="C54" s="378">
        <v>1660</v>
      </c>
      <c r="D54" s="413">
        <v>35</v>
      </c>
      <c r="E54" s="378">
        <v>60</v>
      </c>
      <c r="F54" s="413" t="s">
        <v>1283</v>
      </c>
      <c r="G54" s="378">
        <v>15</v>
      </c>
      <c r="H54" s="413">
        <v>3</v>
      </c>
      <c r="I54" s="378">
        <v>14</v>
      </c>
      <c r="J54" s="414">
        <f>SUM(G54*400+H54*100+I54)</f>
        <v>6314</v>
      </c>
      <c r="K54" s="278"/>
      <c r="L54" s="414">
        <v>6314</v>
      </c>
      <c r="M54" s="278"/>
      <c r="N54" s="248"/>
      <c r="O54" s="248"/>
      <c r="P54" s="248"/>
      <c r="Q54" s="248"/>
      <c r="R54" s="415"/>
      <c r="S54" s="278"/>
      <c r="T54" s="415"/>
      <c r="U54" s="278"/>
      <c r="V54" s="358"/>
      <c r="W54" s="278"/>
      <c r="X54" s="238">
        <v>25</v>
      </c>
      <c r="Y54" s="309" t="s">
        <v>86</v>
      </c>
      <c r="Z54" s="309" t="s">
        <v>1331</v>
      </c>
      <c r="AA54" s="309" t="s">
        <v>1332</v>
      </c>
      <c r="AB54" s="249"/>
      <c r="AC54" s="249"/>
      <c r="AD54" s="249"/>
      <c r="AE54" s="249"/>
      <c r="AF54" s="249"/>
    </row>
    <row r="55" spans="1:32" s="45" customFormat="1" ht="24" customHeight="1">
      <c r="A55" s="381">
        <v>26</v>
      </c>
      <c r="B55" s="381" t="s">
        <v>433</v>
      </c>
      <c r="C55" s="378">
        <v>2220</v>
      </c>
      <c r="D55" s="413">
        <v>118</v>
      </c>
      <c r="E55" s="378">
        <v>20</v>
      </c>
      <c r="F55" s="413" t="s">
        <v>1283</v>
      </c>
      <c r="G55" s="378">
        <v>11</v>
      </c>
      <c r="H55" s="413">
        <v>0</v>
      </c>
      <c r="I55" s="378">
        <v>62</v>
      </c>
      <c r="J55" s="414">
        <f>SUM(G55*400+I55)</f>
        <v>4462</v>
      </c>
      <c r="K55" s="278"/>
      <c r="L55" s="414">
        <v>4462</v>
      </c>
      <c r="M55" s="278"/>
      <c r="N55" s="248"/>
      <c r="O55" s="248"/>
      <c r="P55" s="248"/>
      <c r="Q55" s="248"/>
      <c r="R55" s="415"/>
      <c r="S55" s="278"/>
      <c r="T55" s="415"/>
      <c r="U55" s="278"/>
      <c r="V55" s="358"/>
      <c r="W55" s="278"/>
      <c r="X55" s="238">
        <v>26</v>
      </c>
      <c r="Y55" s="309" t="s">
        <v>63</v>
      </c>
      <c r="Z55" s="309" t="s">
        <v>1333</v>
      </c>
      <c r="AA55" s="309" t="s">
        <v>1334</v>
      </c>
      <c r="AB55" s="249"/>
      <c r="AC55" s="249"/>
      <c r="AD55" s="249"/>
      <c r="AE55" s="249"/>
      <c r="AF55" s="249"/>
    </row>
    <row r="56" spans="1:32" s="45" customFormat="1" ht="24" customHeight="1">
      <c r="A56" s="381"/>
      <c r="B56" s="381" t="s">
        <v>433</v>
      </c>
      <c r="C56" s="378">
        <v>2191</v>
      </c>
      <c r="D56" s="413">
        <v>109</v>
      </c>
      <c r="E56" s="378">
        <v>91</v>
      </c>
      <c r="F56" s="413"/>
      <c r="G56" s="378">
        <v>11</v>
      </c>
      <c r="H56" s="378">
        <v>0</v>
      </c>
      <c r="I56" s="378">
        <v>0</v>
      </c>
      <c r="J56" s="414">
        <f>SUM(G56*400)</f>
        <v>4400</v>
      </c>
      <c r="K56" s="278"/>
      <c r="L56" s="414">
        <v>4400</v>
      </c>
      <c r="M56" s="278"/>
      <c r="N56" s="248"/>
      <c r="O56" s="248"/>
      <c r="P56" s="248"/>
      <c r="Q56" s="248"/>
      <c r="R56" s="415"/>
      <c r="S56" s="278"/>
      <c r="T56" s="415"/>
      <c r="U56" s="278"/>
      <c r="V56" s="358"/>
      <c r="W56" s="278"/>
      <c r="X56" s="238"/>
      <c r="Y56" s="309"/>
      <c r="Z56" s="309"/>
      <c r="AA56" s="309"/>
      <c r="AB56" s="249"/>
      <c r="AC56" s="249"/>
      <c r="AD56" s="249"/>
      <c r="AE56" s="249"/>
      <c r="AF56" s="249"/>
    </row>
    <row r="57" spans="1:32" s="45" customFormat="1" ht="24" customHeight="1">
      <c r="A57" s="381">
        <v>27</v>
      </c>
      <c r="B57" s="381" t="s">
        <v>433</v>
      </c>
      <c r="C57" s="378">
        <v>7386</v>
      </c>
      <c r="D57" s="413">
        <v>149</v>
      </c>
      <c r="E57" s="378">
        <v>86</v>
      </c>
      <c r="F57" s="413" t="s">
        <v>1283</v>
      </c>
      <c r="G57" s="378">
        <v>12</v>
      </c>
      <c r="H57" s="413">
        <v>1</v>
      </c>
      <c r="I57" s="378">
        <v>52</v>
      </c>
      <c r="J57" s="414">
        <f>SUM(G57*400+H57*100+I57)</f>
        <v>4952</v>
      </c>
      <c r="K57" s="278"/>
      <c r="L57" s="414">
        <v>4952</v>
      </c>
      <c r="M57" s="278"/>
      <c r="N57" s="248"/>
      <c r="O57" s="248"/>
      <c r="P57" s="248"/>
      <c r="Q57" s="248"/>
      <c r="R57" s="415"/>
      <c r="S57" s="278"/>
      <c r="T57" s="415"/>
      <c r="U57" s="278"/>
      <c r="V57" s="358"/>
      <c r="W57" s="278"/>
      <c r="X57" s="238">
        <v>27</v>
      </c>
      <c r="Y57" s="309" t="s">
        <v>70</v>
      </c>
      <c r="Z57" s="309" t="s">
        <v>1335</v>
      </c>
      <c r="AA57" s="309" t="s">
        <v>1336</v>
      </c>
      <c r="AB57" s="249"/>
      <c r="AC57" s="249"/>
      <c r="AD57" s="249"/>
      <c r="AE57" s="249"/>
      <c r="AF57" s="249"/>
    </row>
    <row r="58" spans="1:32" s="45" customFormat="1" ht="24" customHeight="1">
      <c r="A58" s="381">
        <v>28</v>
      </c>
      <c r="B58" s="381" t="s">
        <v>433</v>
      </c>
      <c r="C58" s="378">
        <v>2914</v>
      </c>
      <c r="D58" s="413">
        <v>109</v>
      </c>
      <c r="E58" s="378">
        <v>14</v>
      </c>
      <c r="F58" s="413" t="s">
        <v>1283</v>
      </c>
      <c r="G58" s="378">
        <v>19</v>
      </c>
      <c r="H58" s="413">
        <v>0</v>
      </c>
      <c r="I58" s="378">
        <v>45</v>
      </c>
      <c r="J58" s="414">
        <f>SUM(G58*400+I58)</f>
        <v>7645</v>
      </c>
      <c r="K58" s="278"/>
      <c r="L58" s="414">
        <v>7645</v>
      </c>
      <c r="M58" s="278"/>
      <c r="N58" s="248"/>
      <c r="O58" s="248"/>
      <c r="P58" s="248"/>
      <c r="Q58" s="248"/>
      <c r="R58" s="415"/>
      <c r="S58" s="278"/>
      <c r="T58" s="415"/>
      <c r="U58" s="278"/>
      <c r="V58" s="358"/>
      <c r="W58" s="278"/>
      <c r="X58" s="238">
        <v>28</v>
      </c>
      <c r="Y58" s="309" t="s">
        <v>63</v>
      </c>
      <c r="Z58" s="309" t="s">
        <v>1337</v>
      </c>
      <c r="AA58" s="309" t="s">
        <v>1338</v>
      </c>
      <c r="AB58" s="249"/>
      <c r="AC58" s="249"/>
      <c r="AD58" s="249"/>
      <c r="AE58" s="249"/>
      <c r="AF58" s="249"/>
    </row>
    <row r="59" spans="1:32" s="45" customFormat="1" ht="24" customHeight="1">
      <c r="A59" s="381">
        <v>29</v>
      </c>
      <c r="B59" s="381" t="s">
        <v>433</v>
      </c>
      <c r="C59" s="378">
        <v>3043</v>
      </c>
      <c r="D59" s="413">
        <v>104</v>
      </c>
      <c r="E59" s="378">
        <v>43</v>
      </c>
      <c r="F59" s="413" t="s">
        <v>1283</v>
      </c>
      <c r="G59" s="378">
        <v>15</v>
      </c>
      <c r="H59" s="378">
        <v>0</v>
      </c>
      <c r="I59" s="378">
        <v>0</v>
      </c>
      <c r="J59" s="414">
        <f>SUM(G59*400)</f>
        <v>6000</v>
      </c>
      <c r="K59" s="278"/>
      <c r="L59" s="414">
        <v>6000</v>
      </c>
      <c r="M59" s="278"/>
      <c r="N59" s="248"/>
      <c r="O59" s="248"/>
      <c r="P59" s="248"/>
      <c r="Q59" s="248"/>
      <c r="R59" s="415"/>
      <c r="S59" s="278"/>
      <c r="T59" s="415"/>
      <c r="U59" s="278"/>
      <c r="V59" s="358"/>
      <c r="W59" s="278"/>
      <c r="X59" s="238">
        <v>29</v>
      </c>
      <c r="Y59" s="309" t="s">
        <v>63</v>
      </c>
      <c r="Z59" s="309" t="s">
        <v>1339</v>
      </c>
      <c r="AA59" s="309" t="s">
        <v>1340</v>
      </c>
      <c r="AB59" s="249"/>
      <c r="AC59" s="249"/>
      <c r="AD59" s="249"/>
      <c r="AE59" s="249"/>
      <c r="AF59" s="249"/>
    </row>
    <row r="60" spans="1:32" s="45" customFormat="1" ht="24" customHeight="1">
      <c r="A60" s="381">
        <v>30</v>
      </c>
      <c r="B60" s="381" t="s">
        <v>433</v>
      </c>
      <c r="C60" s="378">
        <v>1375</v>
      </c>
      <c r="D60" s="413">
        <v>15</v>
      </c>
      <c r="E60" s="378">
        <v>75</v>
      </c>
      <c r="F60" s="413" t="s">
        <v>1283</v>
      </c>
      <c r="G60" s="378">
        <v>14</v>
      </c>
      <c r="H60" s="413">
        <v>3</v>
      </c>
      <c r="I60" s="416" t="s">
        <v>78</v>
      </c>
      <c r="J60" s="414">
        <f>SUM(G60*400+H60*100+I60)</f>
        <v>5906</v>
      </c>
      <c r="K60" s="278"/>
      <c r="L60" s="414">
        <v>5905</v>
      </c>
      <c r="M60" s="278"/>
      <c r="N60" s="248"/>
      <c r="O60" s="248"/>
      <c r="P60" s="248"/>
      <c r="Q60" s="248"/>
      <c r="R60" s="415"/>
      <c r="S60" s="278"/>
      <c r="T60" s="415"/>
      <c r="U60" s="278"/>
      <c r="V60" s="358"/>
      <c r="W60" s="278"/>
      <c r="X60" s="238">
        <v>30</v>
      </c>
      <c r="Y60" s="309" t="s">
        <v>63</v>
      </c>
      <c r="Z60" s="309" t="s">
        <v>1341</v>
      </c>
      <c r="AA60" s="309" t="s">
        <v>1342</v>
      </c>
      <c r="AB60" s="249"/>
      <c r="AC60" s="249"/>
      <c r="AD60" s="249"/>
      <c r="AE60" s="249"/>
      <c r="AF60" s="249"/>
    </row>
    <row r="61" spans="1:32" s="45" customFormat="1" ht="24" customHeight="1">
      <c r="A61" s="381">
        <v>31</v>
      </c>
      <c r="B61" s="381" t="s">
        <v>433</v>
      </c>
      <c r="C61" s="378">
        <v>5007</v>
      </c>
      <c r="D61" s="413">
        <v>26</v>
      </c>
      <c r="E61" s="378">
        <v>7</v>
      </c>
      <c r="F61" s="413" t="s">
        <v>1283</v>
      </c>
      <c r="G61" s="378">
        <v>30</v>
      </c>
      <c r="H61" s="378">
        <v>0</v>
      </c>
      <c r="I61" s="378">
        <v>0</v>
      </c>
      <c r="J61" s="414">
        <f>SUM(G61*400)</f>
        <v>12000</v>
      </c>
      <c r="K61" s="278"/>
      <c r="L61" s="414">
        <v>12000</v>
      </c>
      <c r="M61" s="278"/>
      <c r="N61" s="248"/>
      <c r="O61" s="248"/>
      <c r="P61" s="248"/>
      <c r="Q61" s="248"/>
      <c r="R61" s="415"/>
      <c r="S61" s="278"/>
      <c r="T61" s="415"/>
      <c r="U61" s="278"/>
      <c r="V61" s="358"/>
      <c r="W61" s="278"/>
      <c r="X61" s="238">
        <v>31</v>
      </c>
      <c r="Y61" s="309" t="s">
        <v>70</v>
      </c>
      <c r="Z61" s="309" t="s">
        <v>1343</v>
      </c>
      <c r="AA61" s="309" t="s">
        <v>1344</v>
      </c>
      <c r="AB61" s="249"/>
      <c r="AC61" s="249"/>
      <c r="AD61" s="249"/>
      <c r="AE61" s="249"/>
      <c r="AF61" s="249"/>
    </row>
    <row r="62" spans="1:32" s="45" customFormat="1" ht="27" customHeight="1">
      <c r="A62" s="381">
        <v>32</v>
      </c>
      <c r="B62" s="381" t="s">
        <v>433</v>
      </c>
      <c r="C62" s="378">
        <v>2228</v>
      </c>
      <c r="D62" s="413">
        <v>87</v>
      </c>
      <c r="E62" s="378">
        <v>28</v>
      </c>
      <c r="F62" s="413" t="s">
        <v>1283</v>
      </c>
      <c r="G62" s="378">
        <v>15</v>
      </c>
      <c r="H62" s="378">
        <v>0</v>
      </c>
      <c r="I62" s="378">
        <v>0</v>
      </c>
      <c r="J62" s="414">
        <f>SUM(G62*400)</f>
        <v>6000</v>
      </c>
      <c r="K62" s="278"/>
      <c r="L62" s="414">
        <v>6000</v>
      </c>
      <c r="M62" s="278"/>
      <c r="N62" s="248"/>
      <c r="O62" s="248"/>
      <c r="P62" s="248"/>
      <c r="Q62" s="248"/>
      <c r="R62" s="415"/>
      <c r="S62" s="278"/>
      <c r="T62" s="415"/>
      <c r="U62" s="278"/>
      <c r="V62" s="358"/>
      <c r="W62" s="278"/>
      <c r="X62" s="238">
        <v>32</v>
      </c>
      <c r="Y62" s="309" t="s">
        <v>63</v>
      </c>
      <c r="Z62" s="309" t="s">
        <v>1345</v>
      </c>
      <c r="AA62" s="309" t="s">
        <v>1346</v>
      </c>
      <c r="AB62" s="249"/>
      <c r="AC62" s="249"/>
      <c r="AD62" s="249"/>
      <c r="AE62" s="249"/>
      <c r="AF62" s="249"/>
    </row>
    <row r="63" spans="1:32" s="45" customFormat="1" ht="27" customHeight="1">
      <c r="A63" s="381"/>
      <c r="B63" s="381" t="s">
        <v>433</v>
      </c>
      <c r="C63" s="378">
        <v>4581</v>
      </c>
      <c r="D63" s="413">
        <v>85</v>
      </c>
      <c r="E63" s="378">
        <v>81</v>
      </c>
      <c r="F63" s="413"/>
      <c r="G63" s="378">
        <v>8</v>
      </c>
      <c r="H63" s="378">
        <v>0</v>
      </c>
      <c r="I63" s="378">
        <v>0</v>
      </c>
      <c r="J63" s="414">
        <f>SUM(G63*400)</f>
        <v>3200</v>
      </c>
      <c r="K63" s="278"/>
      <c r="L63" s="414">
        <v>3200</v>
      </c>
      <c r="M63" s="278"/>
      <c r="N63" s="248"/>
      <c r="O63" s="248"/>
      <c r="P63" s="248"/>
      <c r="Q63" s="248"/>
      <c r="R63" s="415"/>
      <c r="S63" s="278"/>
      <c r="T63" s="415"/>
      <c r="U63" s="278"/>
      <c r="V63" s="358"/>
      <c r="W63" s="278"/>
      <c r="X63" s="238"/>
      <c r="Y63" s="309"/>
      <c r="Z63" s="309"/>
      <c r="AA63" s="309"/>
      <c r="AB63" s="249"/>
      <c r="AC63" s="249"/>
      <c r="AD63" s="249"/>
      <c r="AE63" s="249"/>
      <c r="AF63" s="249"/>
    </row>
    <row r="64" spans="1:32" s="45" customFormat="1" ht="27" customHeight="1">
      <c r="A64" s="381">
        <v>33</v>
      </c>
      <c r="B64" s="381" t="s">
        <v>433</v>
      </c>
      <c r="C64" s="378">
        <v>4430</v>
      </c>
      <c r="D64" s="413">
        <v>42</v>
      </c>
      <c r="E64" s="378">
        <v>30</v>
      </c>
      <c r="F64" s="413" t="s">
        <v>1283</v>
      </c>
      <c r="G64" s="378">
        <v>30</v>
      </c>
      <c r="H64" s="413">
        <v>0</v>
      </c>
      <c r="I64" s="378">
        <v>42</v>
      </c>
      <c r="J64" s="414">
        <f>SUM(G64*400+I64)</f>
        <v>12042</v>
      </c>
      <c r="K64" s="278"/>
      <c r="L64" s="414">
        <v>12042</v>
      </c>
      <c r="M64" s="278"/>
      <c r="N64" s="248"/>
      <c r="O64" s="248"/>
      <c r="P64" s="248"/>
      <c r="Q64" s="248"/>
      <c r="R64" s="415"/>
      <c r="S64" s="278"/>
      <c r="T64" s="415"/>
      <c r="U64" s="278"/>
      <c r="V64" s="358"/>
      <c r="W64" s="278"/>
      <c r="X64" s="238">
        <v>33</v>
      </c>
      <c r="Y64" s="309" t="s">
        <v>70</v>
      </c>
      <c r="Z64" s="309" t="s">
        <v>1347</v>
      </c>
      <c r="AA64" s="309" t="s">
        <v>1348</v>
      </c>
      <c r="AB64" s="249"/>
      <c r="AC64" s="249"/>
      <c r="AD64" s="249"/>
      <c r="AE64" s="249"/>
      <c r="AF64" s="249"/>
    </row>
    <row r="65" spans="1:32" s="45" customFormat="1" ht="27" customHeight="1">
      <c r="A65" s="381"/>
      <c r="B65" s="381" t="s">
        <v>433</v>
      </c>
      <c r="C65" s="378">
        <v>6710</v>
      </c>
      <c r="D65" s="413">
        <v>328</v>
      </c>
      <c r="E65" s="378">
        <v>10</v>
      </c>
      <c r="F65" s="413"/>
      <c r="G65" s="378">
        <v>0</v>
      </c>
      <c r="H65" s="413">
        <v>2</v>
      </c>
      <c r="I65" s="378">
        <v>21</v>
      </c>
      <c r="J65" s="414">
        <f>SUM(H65*100+I65)</f>
        <v>221</v>
      </c>
      <c r="K65" s="278"/>
      <c r="L65" s="414">
        <v>221</v>
      </c>
      <c r="M65" s="278"/>
      <c r="N65" s="248"/>
      <c r="O65" s="248"/>
      <c r="P65" s="248"/>
      <c r="Q65" s="248"/>
      <c r="R65" s="415"/>
      <c r="S65" s="278"/>
      <c r="T65" s="415"/>
      <c r="U65" s="278"/>
      <c r="V65" s="358"/>
      <c r="W65" s="278"/>
      <c r="X65" s="238"/>
      <c r="Y65" s="309"/>
      <c r="Z65" s="309"/>
      <c r="AA65" s="309"/>
      <c r="AB65" s="249"/>
      <c r="AC65" s="249"/>
      <c r="AD65" s="249"/>
      <c r="AE65" s="249"/>
      <c r="AF65" s="249"/>
    </row>
    <row r="66" spans="1:32" s="45" customFormat="1" ht="27" customHeight="1">
      <c r="A66" s="381"/>
      <c r="B66" s="381" t="s">
        <v>433</v>
      </c>
      <c r="C66" s="378">
        <v>4431</v>
      </c>
      <c r="D66" s="413">
        <v>122</v>
      </c>
      <c r="E66" s="378">
        <v>31</v>
      </c>
      <c r="F66" s="413"/>
      <c r="G66" s="378">
        <v>3</v>
      </c>
      <c r="H66" s="413">
        <v>3</v>
      </c>
      <c r="I66" s="378">
        <v>43</v>
      </c>
      <c r="J66" s="414">
        <f>SUM(G66*400+H66*100+I66)</f>
        <v>1543</v>
      </c>
      <c r="K66" s="278"/>
      <c r="L66" s="414">
        <v>1543</v>
      </c>
      <c r="M66" s="278"/>
      <c r="N66" s="248"/>
      <c r="O66" s="248"/>
      <c r="P66" s="248"/>
      <c r="Q66" s="248"/>
      <c r="R66" s="415"/>
      <c r="S66" s="278"/>
      <c r="T66" s="415"/>
      <c r="U66" s="278"/>
      <c r="V66" s="358"/>
      <c r="W66" s="278"/>
      <c r="X66" s="238"/>
      <c r="Y66" s="309"/>
      <c r="Z66" s="309"/>
      <c r="AA66" s="309"/>
      <c r="AB66" s="249"/>
      <c r="AC66" s="249"/>
      <c r="AD66" s="249"/>
      <c r="AE66" s="249"/>
      <c r="AF66" s="249"/>
    </row>
    <row r="67" spans="1:32" s="45" customFormat="1" ht="27" customHeight="1">
      <c r="A67" s="381">
        <v>34</v>
      </c>
      <c r="B67" s="381" t="s">
        <v>433</v>
      </c>
      <c r="C67" s="378">
        <v>2914</v>
      </c>
      <c r="D67" s="413">
        <v>109</v>
      </c>
      <c r="E67" s="378">
        <v>14</v>
      </c>
      <c r="F67" s="413" t="s">
        <v>1351</v>
      </c>
      <c r="G67" s="378">
        <v>9</v>
      </c>
      <c r="H67" s="413">
        <v>0</v>
      </c>
      <c r="I67" s="378">
        <v>45</v>
      </c>
      <c r="J67" s="414">
        <f>SUM(G67*400+I67)</f>
        <v>3645</v>
      </c>
      <c r="K67" s="278"/>
      <c r="L67" s="414">
        <v>3645</v>
      </c>
      <c r="M67" s="278"/>
      <c r="N67" s="248"/>
      <c r="O67" s="248"/>
      <c r="P67" s="248"/>
      <c r="Q67" s="248"/>
      <c r="R67" s="415"/>
      <c r="S67" s="278"/>
      <c r="T67" s="415"/>
      <c r="U67" s="278"/>
      <c r="V67" s="358"/>
      <c r="W67" s="278"/>
      <c r="X67" s="238">
        <v>34</v>
      </c>
      <c r="Y67" s="309" t="s">
        <v>70</v>
      </c>
      <c r="Z67" s="309" t="s">
        <v>1349</v>
      </c>
      <c r="AA67" s="309" t="s">
        <v>1350</v>
      </c>
      <c r="AB67" s="249"/>
      <c r="AC67" s="249"/>
      <c r="AD67" s="249"/>
      <c r="AE67" s="249"/>
      <c r="AF67" s="249"/>
    </row>
    <row r="68" spans="1:32" s="45" customFormat="1" ht="27" customHeight="1">
      <c r="A68" s="381">
        <v>35</v>
      </c>
      <c r="B68" s="381" t="s">
        <v>433</v>
      </c>
      <c r="C68" s="378">
        <v>1670</v>
      </c>
      <c r="D68" s="413">
        <v>49</v>
      </c>
      <c r="E68" s="378">
        <v>70</v>
      </c>
      <c r="F68" s="413" t="s">
        <v>1351</v>
      </c>
      <c r="G68" s="378">
        <v>12</v>
      </c>
      <c r="H68" s="413">
        <v>1</v>
      </c>
      <c r="I68" s="378">
        <v>51</v>
      </c>
      <c r="J68" s="414">
        <f>SUM(G68*400+H68*100+I68)</f>
        <v>4951</v>
      </c>
      <c r="K68" s="278"/>
      <c r="L68" s="414">
        <v>4951</v>
      </c>
      <c r="M68" s="278"/>
      <c r="N68" s="248"/>
      <c r="O68" s="248"/>
      <c r="P68" s="248"/>
      <c r="Q68" s="248"/>
      <c r="R68" s="415"/>
      <c r="S68" s="278"/>
      <c r="T68" s="415"/>
      <c r="U68" s="278"/>
      <c r="V68" s="358"/>
      <c r="W68" s="278"/>
      <c r="X68" s="238">
        <v>35</v>
      </c>
      <c r="Y68" s="309" t="s">
        <v>70</v>
      </c>
      <c r="Z68" s="309" t="s">
        <v>1352</v>
      </c>
      <c r="AA68" s="309" t="s">
        <v>1353</v>
      </c>
      <c r="AB68" s="249"/>
      <c r="AC68" s="249"/>
      <c r="AD68" s="249"/>
      <c r="AE68" s="249"/>
      <c r="AF68" s="249"/>
    </row>
    <row r="69" spans="1:32" s="45" customFormat="1" ht="27" customHeight="1">
      <c r="A69" s="381"/>
      <c r="B69" s="381" t="s">
        <v>433</v>
      </c>
      <c r="C69" s="378" t="s">
        <v>84</v>
      </c>
      <c r="D69" s="413">
        <v>7</v>
      </c>
      <c r="E69" s="378" t="s">
        <v>84</v>
      </c>
      <c r="F69" s="413"/>
      <c r="G69" s="378">
        <v>20</v>
      </c>
      <c r="H69" s="378">
        <v>3</v>
      </c>
      <c r="I69" s="378">
        <v>0</v>
      </c>
      <c r="J69" s="414">
        <f>SUM(G69*400+H69*100)</f>
        <v>8300</v>
      </c>
      <c r="K69" s="278"/>
      <c r="L69" s="414">
        <v>8300</v>
      </c>
      <c r="M69" s="278"/>
      <c r="N69" s="248"/>
      <c r="O69" s="248"/>
      <c r="P69" s="248"/>
      <c r="Q69" s="248"/>
      <c r="R69" s="415"/>
      <c r="S69" s="278"/>
      <c r="T69" s="415"/>
      <c r="U69" s="278"/>
      <c r="V69" s="358"/>
      <c r="W69" s="278"/>
      <c r="X69" s="238"/>
      <c r="Y69" s="309"/>
      <c r="Z69" s="309"/>
      <c r="AA69" s="309"/>
      <c r="AB69" s="249"/>
      <c r="AC69" s="249"/>
      <c r="AD69" s="249"/>
      <c r="AE69" s="249"/>
      <c r="AF69" s="249"/>
    </row>
    <row r="70" spans="1:32" s="45" customFormat="1" ht="24" customHeight="1">
      <c r="A70" s="381">
        <v>36</v>
      </c>
      <c r="B70" s="381" t="s">
        <v>433</v>
      </c>
      <c r="C70" s="378">
        <v>1461</v>
      </c>
      <c r="D70" s="413">
        <v>71</v>
      </c>
      <c r="E70" s="378">
        <v>61</v>
      </c>
      <c r="F70" s="413" t="s">
        <v>1351</v>
      </c>
      <c r="G70" s="378">
        <v>28</v>
      </c>
      <c r="H70" s="378">
        <v>0</v>
      </c>
      <c r="I70" s="378">
        <v>0</v>
      </c>
      <c r="J70" s="414">
        <f>SUM(G70*400)</f>
        <v>11200</v>
      </c>
      <c r="K70" s="278"/>
      <c r="L70" s="414">
        <v>11200</v>
      </c>
      <c r="M70" s="278"/>
      <c r="N70" s="248"/>
      <c r="O70" s="248"/>
      <c r="P70" s="248"/>
      <c r="Q70" s="248"/>
      <c r="R70" s="415"/>
      <c r="S70" s="278"/>
      <c r="T70" s="415"/>
      <c r="U70" s="278"/>
      <c r="V70" s="358"/>
      <c r="W70" s="278"/>
      <c r="X70" s="238">
        <v>36</v>
      </c>
      <c r="Y70" s="309" t="s">
        <v>63</v>
      </c>
      <c r="Z70" s="309" t="s">
        <v>1354</v>
      </c>
      <c r="AA70" s="309" t="s">
        <v>1355</v>
      </c>
      <c r="AB70" s="249"/>
      <c r="AC70" s="249"/>
      <c r="AD70" s="249"/>
      <c r="AE70" s="249"/>
      <c r="AF70" s="249"/>
    </row>
    <row r="71" spans="1:32" s="45" customFormat="1" ht="24" customHeight="1">
      <c r="A71" s="381">
        <v>37</v>
      </c>
      <c r="B71" s="381" t="s">
        <v>433</v>
      </c>
      <c r="C71" s="378">
        <v>1392</v>
      </c>
      <c r="D71" s="413">
        <v>54</v>
      </c>
      <c r="E71" s="378">
        <v>92</v>
      </c>
      <c r="F71" s="413" t="s">
        <v>1351</v>
      </c>
      <c r="G71" s="378">
        <v>13</v>
      </c>
      <c r="H71" s="413">
        <v>2</v>
      </c>
      <c r="I71" s="378">
        <v>24</v>
      </c>
      <c r="J71" s="414">
        <f>SUM(G71*400+H71*100+I71)</f>
        <v>5424</v>
      </c>
      <c r="K71" s="278"/>
      <c r="L71" s="414">
        <v>5424</v>
      </c>
      <c r="M71" s="278"/>
      <c r="N71" s="248"/>
      <c r="O71" s="248"/>
      <c r="P71" s="248"/>
      <c r="Q71" s="248"/>
      <c r="R71" s="415"/>
      <c r="S71" s="278"/>
      <c r="T71" s="415"/>
      <c r="U71" s="278"/>
      <c r="V71" s="358"/>
      <c r="W71" s="278"/>
      <c r="X71" s="238">
        <v>37</v>
      </c>
      <c r="Y71" s="309" t="s">
        <v>70</v>
      </c>
      <c r="Z71" s="309" t="s">
        <v>1356</v>
      </c>
      <c r="AA71" s="309" t="s">
        <v>1357</v>
      </c>
      <c r="AB71" s="249"/>
      <c r="AC71" s="249"/>
      <c r="AD71" s="249"/>
      <c r="AE71" s="249"/>
      <c r="AF71" s="249"/>
    </row>
    <row r="72" spans="1:32" s="45" customFormat="1" ht="24" customHeight="1">
      <c r="A72" s="381">
        <v>38</v>
      </c>
      <c r="B72" s="381" t="s">
        <v>433</v>
      </c>
      <c r="C72" s="378" t="s">
        <v>84</v>
      </c>
      <c r="D72" s="413">
        <v>33</v>
      </c>
      <c r="E72" s="378" t="s">
        <v>84</v>
      </c>
      <c r="F72" s="413" t="s">
        <v>1351</v>
      </c>
      <c r="G72" s="378">
        <v>30</v>
      </c>
      <c r="H72" s="378">
        <v>0</v>
      </c>
      <c r="I72" s="378">
        <v>0</v>
      </c>
      <c r="J72" s="414">
        <f>SUM(G72*400)</f>
        <v>12000</v>
      </c>
      <c r="K72" s="278"/>
      <c r="L72" s="414">
        <v>12000</v>
      </c>
      <c r="M72" s="278"/>
      <c r="N72" s="248"/>
      <c r="O72" s="248"/>
      <c r="P72" s="248"/>
      <c r="Q72" s="248"/>
      <c r="R72" s="415"/>
      <c r="S72" s="278"/>
      <c r="T72" s="415"/>
      <c r="U72" s="278"/>
      <c r="V72" s="358"/>
      <c r="W72" s="278"/>
      <c r="X72" s="238">
        <v>38</v>
      </c>
      <c r="Y72" s="309"/>
      <c r="Z72" s="309" t="s">
        <v>1358</v>
      </c>
      <c r="AA72" s="309"/>
      <c r="AB72" s="249"/>
      <c r="AC72" s="249"/>
      <c r="AD72" s="249"/>
      <c r="AE72" s="249"/>
      <c r="AF72" s="249"/>
    </row>
    <row r="73" spans="1:32" s="45" customFormat="1" ht="24" customHeight="1">
      <c r="A73" s="381"/>
      <c r="B73" s="381" t="s">
        <v>433</v>
      </c>
      <c r="C73" s="378" t="s">
        <v>84</v>
      </c>
      <c r="D73" s="413">
        <v>40</v>
      </c>
      <c r="E73" s="378" t="s">
        <v>84</v>
      </c>
      <c r="F73" s="413"/>
      <c r="G73" s="378">
        <v>23</v>
      </c>
      <c r="H73" s="413">
        <v>0</v>
      </c>
      <c r="I73" s="378">
        <v>14</v>
      </c>
      <c r="J73" s="414">
        <f>SUM(G73*400+I73)</f>
        <v>9214</v>
      </c>
      <c r="K73" s="278"/>
      <c r="L73" s="414">
        <v>9214</v>
      </c>
      <c r="M73" s="278"/>
      <c r="N73" s="248"/>
      <c r="O73" s="248"/>
      <c r="P73" s="248"/>
      <c r="Q73" s="248"/>
      <c r="R73" s="415"/>
      <c r="S73" s="278"/>
      <c r="T73" s="415"/>
      <c r="U73" s="278"/>
      <c r="V73" s="358"/>
      <c r="W73" s="278"/>
      <c r="X73" s="238"/>
      <c r="Y73" s="309"/>
      <c r="Z73" s="309"/>
      <c r="AA73" s="309"/>
      <c r="AB73" s="249"/>
      <c r="AC73" s="249"/>
      <c r="AD73" s="249"/>
      <c r="AE73" s="249"/>
      <c r="AF73" s="249"/>
    </row>
    <row r="74" spans="1:32" s="45" customFormat="1" ht="24" customHeight="1">
      <c r="A74" s="381">
        <v>39</v>
      </c>
      <c r="B74" s="381" t="s">
        <v>433</v>
      </c>
      <c r="C74" s="378">
        <v>1664</v>
      </c>
      <c r="D74" s="413">
        <v>42</v>
      </c>
      <c r="E74" s="378">
        <v>64</v>
      </c>
      <c r="F74" s="413" t="s">
        <v>1351</v>
      </c>
      <c r="G74" s="378">
        <v>12</v>
      </c>
      <c r="H74" s="417">
        <v>2</v>
      </c>
      <c r="I74" s="416">
        <v>32</v>
      </c>
      <c r="J74" s="414">
        <f>SUM(G74*400+H74*100+I74)</f>
        <v>5032</v>
      </c>
      <c r="K74" s="278"/>
      <c r="L74" s="414">
        <v>5032</v>
      </c>
      <c r="M74" s="278"/>
      <c r="N74" s="248"/>
      <c r="O74" s="248"/>
      <c r="P74" s="248"/>
      <c r="Q74" s="248"/>
      <c r="R74" s="415"/>
      <c r="S74" s="278"/>
      <c r="T74" s="415"/>
      <c r="U74" s="278"/>
      <c r="V74" s="358"/>
      <c r="W74" s="278"/>
      <c r="X74" s="238">
        <v>39</v>
      </c>
      <c r="Y74" s="309" t="s">
        <v>70</v>
      </c>
      <c r="Z74" s="309" t="s">
        <v>1359</v>
      </c>
      <c r="AA74" s="309" t="s">
        <v>1360</v>
      </c>
      <c r="AB74" s="249"/>
      <c r="AC74" s="249"/>
      <c r="AD74" s="249"/>
      <c r="AE74" s="249"/>
      <c r="AF74" s="249"/>
    </row>
    <row r="75" spans="1:32" s="45" customFormat="1" ht="24" customHeight="1">
      <c r="A75" s="381">
        <v>40</v>
      </c>
      <c r="B75" s="381" t="s">
        <v>433</v>
      </c>
      <c r="C75" s="378">
        <v>1652</v>
      </c>
      <c r="D75" s="413">
        <v>27</v>
      </c>
      <c r="E75" s="378">
        <v>52</v>
      </c>
      <c r="F75" s="413" t="s">
        <v>1351</v>
      </c>
      <c r="G75" s="378">
        <v>16</v>
      </c>
      <c r="H75" s="413">
        <v>3</v>
      </c>
      <c r="I75" s="416">
        <v>42</v>
      </c>
      <c r="J75" s="414">
        <f>SUM(G75*400+H75*100+I75)</f>
        <v>6742</v>
      </c>
      <c r="K75" s="278"/>
      <c r="L75" s="414">
        <v>6742</v>
      </c>
      <c r="M75" s="278"/>
      <c r="N75" s="248"/>
      <c r="O75" s="248"/>
      <c r="P75" s="248"/>
      <c r="Q75" s="248"/>
      <c r="R75" s="415"/>
      <c r="S75" s="278"/>
      <c r="T75" s="415"/>
      <c r="U75" s="278"/>
      <c r="V75" s="358"/>
      <c r="W75" s="278"/>
      <c r="X75" s="238">
        <v>40</v>
      </c>
      <c r="Y75" s="309" t="s">
        <v>70</v>
      </c>
      <c r="Z75" s="309" t="s">
        <v>1361</v>
      </c>
      <c r="AA75" s="309" t="s">
        <v>1362</v>
      </c>
      <c r="AB75" s="249"/>
      <c r="AC75" s="249"/>
      <c r="AD75" s="249"/>
      <c r="AE75" s="249"/>
      <c r="AF75" s="249"/>
    </row>
    <row r="76" spans="1:32" s="45" customFormat="1" ht="24" customHeight="1">
      <c r="A76" s="381"/>
      <c r="B76" s="381" t="s">
        <v>433</v>
      </c>
      <c r="C76" s="378">
        <v>2201</v>
      </c>
      <c r="D76" s="413">
        <v>114</v>
      </c>
      <c r="E76" s="378">
        <v>1</v>
      </c>
      <c r="F76" s="413"/>
      <c r="G76" s="378">
        <v>26</v>
      </c>
      <c r="H76" s="413">
        <v>2</v>
      </c>
      <c r="I76" s="416" t="s">
        <v>508</v>
      </c>
      <c r="J76" s="414">
        <f>SUM(G76*400+H76*100+I76)</f>
        <v>10601</v>
      </c>
      <c r="K76" s="278"/>
      <c r="L76" s="414">
        <v>10601</v>
      </c>
      <c r="M76" s="278"/>
      <c r="N76" s="248"/>
      <c r="O76" s="248"/>
      <c r="P76" s="248"/>
      <c r="Q76" s="248"/>
      <c r="R76" s="248"/>
      <c r="S76" s="278"/>
      <c r="T76" s="278"/>
      <c r="U76" s="358"/>
      <c r="V76" s="358"/>
      <c r="W76" s="278"/>
      <c r="X76" s="238"/>
      <c r="Y76" s="309"/>
      <c r="Z76" s="309"/>
      <c r="AA76" s="309"/>
      <c r="AB76" s="249"/>
      <c r="AC76" s="249"/>
      <c r="AD76" s="249"/>
      <c r="AE76" s="249"/>
      <c r="AF76" s="249"/>
    </row>
    <row r="77" spans="1:32" s="45" customFormat="1" ht="24" customHeight="1">
      <c r="A77" s="381"/>
      <c r="B77" s="381" t="s">
        <v>433</v>
      </c>
      <c r="C77" s="378">
        <v>6703</v>
      </c>
      <c r="D77" s="413">
        <v>321</v>
      </c>
      <c r="E77" s="416" t="s">
        <v>102</v>
      </c>
      <c r="F77" s="413"/>
      <c r="G77" s="416" t="s">
        <v>73</v>
      </c>
      <c r="H77" s="413">
        <v>1</v>
      </c>
      <c r="I77" s="416" t="s">
        <v>846</v>
      </c>
      <c r="J77" s="414">
        <f>SUM(G77*400+H77*100+I77)</f>
        <v>102</v>
      </c>
      <c r="K77" s="278">
        <v>98</v>
      </c>
      <c r="L77" s="414"/>
      <c r="M77" s="278"/>
      <c r="N77" s="248"/>
      <c r="O77" s="248"/>
      <c r="P77" s="248"/>
      <c r="Q77" s="248">
        <v>117</v>
      </c>
      <c r="R77" s="248"/>
      <c r="S77" s="278">
        <v>142</v>
      </c>
      <c r="T77" s="415"/>
      <c r="U77" s="278"/>
      <c r="V77" s="358">
        <v>30</v>
      </c>
      <c r="W77" s="278"/>
      <c r="X77" s="238"/>
      <c r="Y77" s="309"/>
      <c r="Z77" s="309"/>
      <c r="AA77" s="309"/>
      <c r="AB77" s="249"/>
      <c r="AC77" s="249"/>
      <c r="AD77" s="249"/>
      <c r="AE77" s="249"/>
      <c r="AF77" s="249"/>
    </row>
    <row r="78" spans="1:32" s="45" customFormat="1" ht="24" customHeight="1">
      <c r="A78" s="381"/>
      <c r="B78" s="381"/>
      <c r="C78" s="378"/>
      <c r="D78" s="413"/>
      <c r="E78" s="378"/>
      <c r="F78" s="413"/>
      <c r="G78" s="378"/>
      <c r="H78" s="413"/>
      <c r="I78" s="416"/>
      <c r="J78" s="414"/>
      <c r="K78" s="278"/>
      <c r="L78" s="414"/>
      <c r="M78" s="278">
        <v>4</v>
      </c>
      <c r="N78" s="248"/>
      <c r="O78" s="248"/>
      <c r="P78" s="248"/>
      <c r="Q78" s="248"/>
      <c r="R78" s="248"/>
      <c r="S78" s="278"/>
      <c r="T78" s="415">
        <v>15</v>
      </c>
      <c r="U78" s="278"/>
      <c r="V78" s="358">
        <v>10</v>
      </c>
      <c r="W78" s="278"/>
      <c r="X78" s="238"/>
      <c r="Y78" s="309"/>
      <c r="Z78" s="309"/>
      <c r="AA78" s="309"/>
      <c r="AB78" s="249"/>
      <c r="AC78" s="249"/>
      <c r="AD78" s="249"/>
      <c r="AE78" s="249"/>
      <c r="AF78" s="249"/>
    </row>
    <row r="79" spans="1:32" s="45" customFormat="1" ht="24" customHeight="1">
      <c r="A79" s="381">
        <v>41</v>
      </c>
      <c r="B79" s="381" t="s">
        <v>433</v>
      </c>
      <c r="C79" s="378">
        <v>2218</v>
      </c>
      <c r="D79" s="413">
        <v>20</v>
      </c>
      <c r="E79" s="378">
        <v>18</v>
      </c>
      <c r="F79" s="413" t="s">
        <v>1351</v>
      </c>
      <c r="G79" s="378">
        <v>33</v>
      </c>
      <c r="H79" s="413">
        <v>0</v>
      </c>
      <c r="I79" s="378">
        <v>57</v>
      </c>
      <c r="J79" s="414">
        <f>SUM(G79*400+I79)</f>
        <v>13257</v>
      </c>
      <c r="K79" s="278"/>
      <c r="L79" s="414">
        <v>13257</v>
      </c>
      <c r="M79" s="278"/>
      <c r="N79" s="248"/>
      <c r="O79" s="248"/>
      <c r="P79" s="248"/>
      <c r="Q79" s="248"/>
      <c r="R79" s="415"/>
      <c r="S79" s="278"/>
      <c r="T79" s="415"/>
      <c r="U79" s="278"/>
      <c r="V79" s="358"/>
      <c r="W79" s="278"/>
      <c r="X79" s="238">
        <v>41</v>
      </c>
      <c r="Y79" s="309" t="s">
        <v>70</v>
      </c>
      <c r="Z79" s="309" t="s">
        <v>1363</v>
      </c>
      <c r="AA79" s="309" t="s">
        <v>1364</v>
      </c>
      <c r="AB79" s="249"/>
      <c r="AC79" s="249"/>
      <c r="AD79" s="249"/>
      <c r="AE79" s="249"/>
      <c r="AF79" s="249"/>
    </row>
    <row r="80" spans="1:32" s="45" customFormat="1" ht="24" customHeight="1">
      <c r="A80" s="381">
        <v>42</v>
      </c>
      <c r="B80" s="381" t="s">
        <v>433</v>
      </c>
      <c r="C80" s="378">
        <v>5710</v>
      </c>
      <c r="D80" s="413">
        <v>8</v>
      </c>
      <c r="E80" s="378">
        <v>10</v>
      </c>
      <c r="F80" s="413" t="s">
        <v>1351</v>
      </c>
      <c r="G80" s="378">
        <v>13</v>
      </c>
      <c r="H80" s="413">
        <v>1</v>
      </c>
      <c r="I80" s="378">
        <v>27</v>
      </c>
      <c r="J80" s="414">
        <f>SUM(G80*400+H80*100+I80)</f>
        <v>5327</v>
      </c>
      <c r="K80" s="278"/>
      <c r="L80" s="414">
        <v>5327</v>
      </c>
      <c r="M80" s="278"/>
      <c r="N80" s="248"/>
      <c r="O80" s="248"/>
      <c r="P80" s="248"/>
      <c r="Q80" s="248"/>
      <c r="R80" s="415"/>
      <c r="S80" s="278"/>
      <c r="T80" s="415"/>
      <c r="U80" s="278"/>
      <c r="V80" s="358"/>
      <c r="W80" s="278"/>
      <c r="X80" s="238">
        <v>42</v>
      </c>
      <c r="Y80" s="309" t="s">
        <v>63</v>
      </c>
      <c r="Z80" s="309" t="s">
        <v>1365</v>
      </c>
      <c r="AA80" s="309" t="s">
        <v>1366</v>
      </c>
      <c r="AB80" s="249"/>
      <c r="AC80" s="249"/>
      <c r="AD80" s="249"/>
      <c r="AE80" s="249"/>
      <c r="AF80" s="249"/>
    </row>
    <row r="81" spans="1:32" s="45" customFormat="1" ht="24" customHeight="1">
      <c r="A81" s="381">
        <v>43</v>
      </c>
      <c r="B81" s="381" t="s">
        <v>433</v>
      </c>
      <c r="C81" s="378">
        <v>7428</v>
      </c>
      <c r="D81" s="413">
        <v>146</v>
      </c>
      <c r="E81" s="378">
        <v>28</v>
      </c>
      <c r="F81" s="413" t="s">
        <v>1351</v>
      </c>
      <c r="G81" s="378">
        <v>5</v>
      </c>
      <c r="H81" s="378">
        <v>0</v>
      </c>
      <c r="I81" s="378">
        <v>0</v>
      </c>
      <c r="J81" s="414">
        <f>SUM(G81*400)</f>
        <v>2000</v>
      </c>
      <c r="K81" s="278"/>
      <c r="L81" s="414">
        <v>2000</v>
      </c>
      <c r="M81" s="278"/>
      <c r="N81" s="248"/>
      <c r="O81" s="248"/>
      <c r="P81" s="248"/>
      <c r="Q81" s="248"/>
      <c r="R81" s="415"/>
      <c r="S81" s="278"/>
      <c r="T81" s="415"/>
      <c r="U81" s="278"/>
      <c r="V81" s="358"/>
      <c r="W81" s="278"/>
      <c r="X81" s="238">
        <v>43</v>
      </c>
      <c r="Y81" s="309" t="s">
        <v>70</v>
      </c>
      <c r="Z81" s="309" t="s">
        <v>1367</v>
      </c>
      <c r="AA81" s="309" t="s">
        <v>1368</v>
      </c>
      <c r="AB81" s="249"/>
      <c r="AC81" s="249"/>
      <c r="AD81" s="249"/>
      <c r="AE81" s="249"/>
      <c r="AF81" s="249"/>
    </row>
    <row r="82" spans="1:32" s="45" customFormat="1" ht="24" customHeight="1">
      <c r="A82" s="381">
        <v>44</v>
      </c>
      <c r="B82" s="381" t="s">
        <v>433</v>
      </c>
      <c r="C82" s="378">
        <v>860</v>
      </c>
      <c r="D82" s="413">
        <v>24</v>
      </c>
      <c r="E82" s="378">
        <v>60</v>
      </c>
      <c r="F82" s="413" t="s">
        <v>1351</v>
      </c>
      <c r="G82" s="378">
        <v>28</v>
      </c>
      <c r="H82" s="413">
        <v>1</v>
      </c>
      <c r="I82" s="378">
        <v>17</v>
      </c>
      <c r="J82" s="414">
        <f t="shared" ref="J82:J91" si="0">SUM(G82*400+H82*100+I82)</f>
        <v>11317</v>
      </c>
      <c r="K82" s="278"/>
      <c r="L82" s="414">
        <v>11317</v>
      </c>
      <c r="M82" s="278"/>
      <c r="N82" s="248"/>
      <c r="O82" s="248"/>
      <c r="P82" s="248"/>
      <c r="Q82" s="248"/>
      <c r="R82" s="415"/>
      <c r="S82" s="278"/>
      <c r="T82" s="415"/>
      <c r="U82" s="278"/>
      <c r="V82" s="358"/>
      <c r="W82" s="278"/>
      <c r="X82" s="238">
        <v>44</v>
      </c>
      <c r="Y82" s="309" t="s">
        <v>86</v>
      </c>
      <c r="Z82" s="309" t="s">
        <v>1369</v>
      </c>
      <c r="AA82" s="309" t="s">
        <v>1370</v>
      </c>
      <c r="AB82" s="249"/>
      <c r="AC82" s="249"/>
      <c r="AD82" s="249"/>
      <c r="AE82" s="249"/>
      <c r="AF82" s="249"/>
    </row>
    <row r="83" spans="1:32" s="45" customFormat="1" ht="24" customHeight="1">
      <c r="A83" s="381">
        <v>45</v>
      </c>
      <c r="B83" s="381" t="s">
        <v>433</v>
      </c>
      <c r="C83" s="378">
        <v>1390</v>
      </c>
      <c r="D83" s="413">
        <v>50</v>
      </c>
      <c r="E83" s="378">
        <v>90</v>
      </c>
      <c r="F83" s="413" t="s">
        <v>1351</v>
      </c>
      <c r="G83" s="378">
        <v>17</v>
      </c>
      <c r="H83" s="413">
        <v>3</v>
      </c>
      <c r="I83" s="416" t="s">
        <v>276</v>
      </c>
      <c r="J83" s="414">
        <f t="shared" si="0"/>
        <v>7107</v>
      </c>
      <c r="K83" s="278"/>
      <c r="L83" s="414">
        <v>7107</v>
      </c>
      <c r="M83" s="278"/>
      <c r="N83" s="248"/>
      <c r="O83" s="248"/>
      <c r="P83" s="248"/>
      <c r="Q83" s="248"/>
      <c r="R83" s="415"/>
      <c r="S83" s="278"/>
      <c r="T83" s="415"/>
      <c r="U83" s="278"/>
      <c r="V83" s="358"/>
      <c r="W83" s="278"/>
      <c r="X83" s="238">
        <v>45</v>
      </c>
      <c r="Y83" s="309" t="s">
        <v>63</v>
      </c>
      <c r="Z83" s="309" t="s">
        <v>1371</v>
      </c>
      <c r="AA83" s="309" t="s">
        <v>1372</v>
      </c>
      <c r="AB83" s="249"/>
      <c r="AC83" s="249"/>
      <c r="AD83" s="249"/>
      <c r="AE83" s="249"/>
      <c r="AF83" s="249"/>
    </row>
    <row r="84" spans="1:32" s="45" customFormat="1" ht="24" customHeight="1">
      <c r="A84" s="381">
        <v>46</v>
      </c>
      <c r="B84" s="381" t="s">
        <v>433</v>
      </c>
      <c r="C84" s="378">
        <v>3668</v>
      </c>
      <c r="D84" s="413">
        <v>94</v>
      </c>
      <c r="E84" s="378">
        <v>68</v>
      </c>
      <c r="F84" s="413" t="s">
        <v>1351</v>
      </c>
      <c r="G84" s="378">
        <v>14</v>
      </c>
      <c r="H84" s="413">
        <v>3</v>
      </c>
      <c r="I84" s="378">
        <v>42</v>
      </c>
      <c r="J84" s="414">
        <f t="shared" si="0"/>
        <v>5942</v>
      </c>
      <c r="K84" s="278"/>
      <c r="L84" s="414">
        <v>5942</v>
      </c>
      <c r="M84" s="278"/>
      <c r="N84" s="248"/>
      <c r="O84" s="248"/>
      <c r="P84" s="248"/>
      <c r="Q84" s="248"/>
      <c r="R84" s="415"/>
      <c r="S84" s="278"/>
      <c r="T84" s="415"/>
      <c r="U84" s="278"/>
      <c r="V84" s="358"/>
      <c r="W84" s="278"/>
      <c r="X84" s="238">
        <v>46</v>
      </c>
      <c r="Y84" s="309" t="s">
        <v>63</v>
      </c>
      <c r="Z84" s="309" t="s">
        <v>1373</v>
      </c>
      <c r="AA84" s="309" t="s">
        <v>1362</v>
      </c>
      <c r="AB84" s="249"/>
      <c r="AC84" s="249"/>
      <c r="AD84" s="249"/>
      <c r="AE84" s="249"/>
      <c r="AF84" s="249"/>
    </row>
    <row r="85" spans="1:32" s="45" customFormat="1" ht="23.4" customHeight="1">
      <c r="A85" s="381"/>
      <c r="B85" s="381" t="s">
        <v>433</v>
      </c>
      <c r="C85" s="378">
        <v>2194</v>
      </c>
      <c r="D85" s="413">
        <v>119</v>
      </c>
      <c r="E85" s="378">
        <v>94</v>
      </c>
      <c r="F85" s="413"/>
      <c r="G85" s="378">
        <v>6</v>
      </c>
      <c r="H85" s="413">
        <v>2</v>
      </c>
      <c r="I85" s="378">
        <v>32</v>
      </c>
      <c r="J85" s="414">
        <f t="shared" si="0"/>
        <v>2632</v>
      </c>
      <c r="K85" s="278"/>
      <c r="L85" s="414">
        <v>2632</v>
      </c>
      <c r="M85" s="278"/>
      <c r="N85" s="248"/>
      <c r="O85" s="248"/>
      <c r="P85" s="248"/>
      <c r="Q85" s="248"/>
      <c r="R85" s="415"/>
      <c r="S85" s="278"/>
      <c r="T85" s="415"/>
      <c r="U85" s="278"/>
      <c r="V85" s="358"/>
      <c r="W85" s="278"/>
      <c r="X85" s="238"/>
      <c r="Y85" s="309"/>
      <c r="Z85" s="309"/>
      <c r="AA85" s="309"/>
      <c r="AB85" s="249"/>
      <c r="AC85" s="249"/>
      <c r="AD85" s="249"/>
      <c r="AE85" s="249"/>
      <c r="AF85" s="249"/>
    </row>
    <row r="86" spans="1:32" s="45" customFormat="1" ht="23.4" customHeight="1">
      <c r="A86" s="381"/>
      <c r="B86" s="381" t="s">
        <v>433</v>
      </c>
      <c r="C86" s="378">
        <v>6943</v>
      </c>
      <c r="D86" s="413">
        <v>20</v>
      </c>
      <c r="E86" s="378">
        <v>43</v>
      </c>
      <c r="F86" s="413"/>
      <c r="G86" s="378">
        <v>13</v>
      </c>
      <c r="H86" s="413">
        <v>2</v>
      </c>
      <c r="I86" s="378">
        <v>71</v>
      </c>
      <c r="J86" s="414">
        <f t="shared" si="0"/>
        <v>5471</v>
      </c>
      <c r="K86" s="278"/>
      <c r="L86" s="414">
        <v>5471</v>
      </c>
      <c r="M86" s="278"/>
      <c r="N86" s="248"/>
      <c r="O86" s="248"/>
      <c r="P86" s="248"/>
      <c r="Q86" s="248"/>
      <c r="R86" s="415"/>
      <c r="S86" s="278"/>
      <c r="T86" s="415"/>
      <c r="U86" s="278"/>
      <c r="V86" s="358"/>
      <c r="W86" s="278"/>
      <c r="X86" s="238"/>
      <c r="Y86" s="309"/>
      <c r="Z86" s="309"/>
      <c r="AA86" s="309"/>
      <c r="AB86" s="249"/>
      <c r="AC86" s="249"/>
      <c r="AD86" s="249"/>
      <c r="AE86" s="249"/>
      <c r="AF86" s="249"/>
    </row>
    <row r="87" spans="1:32" s="45" customFormat="1" ht="23.4" customHeight="1">
      <c r="A87" s="381"/>
      <c r="B87" s="381" t="s">
        <v>433</v>
      </c>
      <c r="C87" s="378">
        <v>5482</v>
      </c>
      <c r="D87" s="413">
        <v>12</v>
      </c>
      <c r="E87" s="378">
        <v>82</v>
      </c>
      <c r="F87" s="413"/>
      <c r="G87" s="378">
        <v>15</v>
      </c>
      <c r="H87" s="413">
        <v>1</v>
      </c>
      <c r="I87" s="378">
        <v>15</v>
      </c>
      <c r="J87" s="414">
        <f t="shared" si="0"/>
        <v>6115</v>
      </c>
      <c r="K87" s="278"/>
      <c r="L87" s="414">
        <v>6115</v>
      </c>
      <c r="M87" s="278"/>
      <c r="N87" s="248"/>
      <c r="O87" s="248"/>
      <c r="P87" s="248"/>
      <c r="Q87" s="248"/>
      <c r="R87" s="415"/>
      <c r="S87" s="278"/>
      <c r="T87" s="415"/>
      <c r="U87" s="278"/>
      <c r="V87" s="358"/>
      <c r="W87" s="278"/>
      <c r="X87" s="238"/>
      <c r="Y87" s="309"/>
      <c r="Z87" s="309"/>
      <c r="AA87" s="309"/>
      <c r="AB87" s="249"/>
      <c r="AC87" s="249"/>
      <c r="AD87" s="249"/>
      <c r="AE87" s="249"/>
      <c r="AF87" s="249"/>
    </row>
    <row r="88" spans="1:32" s="45" customFormat="1" ht="23.4" customHeight="1">
      <c r="A88" s="381">
        <v>47</v>
      </c>
      <c r="B88" s="381" t="s">
        <v>433</v>
      </c>
      <c r="C88" s="378">
        <v>1458</v>
      </c>
      <c r="D88" s="413">
        <v>68</v>
      </c>
      <c r="E88" s="378">
        <v>58</v>
      </c>
      <c r="F88" s="413" t="s">
        <v>1351</v>
      </c>
      <c r="G88" s="378">
        <v>16</v>
      </c>
      <c r="H88" s="413">
        <v>1</v>
      </c>
      <c r="I88" s="416" t="s">
        <v>78</v>
      </c>
      <c r="J88" s="414">
        <f t="shared" si="0"/>
        <v>6506</v>
      </c>
      <c r="K88" s="278"/>
      <c r="L88" s="414">
        <v>6506</v>
      </c>
      <c r="M88" s="278"/>
      <c r="N88" s="248"/>
      <c r="O88" s="248"/>
      <c r="P88" s="248"/>
      <c r="Q88" s="248"/>
      <c r="R88" s="415"/>
      <c r="S88" s="278"/>
      <c r="T88" s="415"/>
      <c r="U88" s="278"/>
      <c r="V88" s="358"/>
      <c r="W88" s="278"/>
      <c r="X88" s="238">
        <v>47</v>
      </c>
      <c r="Y88" s="309" t="s">
        <v>63</v>
      </c>
      <c r="Z88" s="309" t="s">
        <v>1374</v>
      </c>
      <c r="AA88" s="309" t="s">
        <v>1375</v>
      </c>
      <c r="AB88" s="249"/>
      <c r="AC88" s="249"/>
      <c r="AD88" s="249"/>
      <c r="AE88" s="249"/>
      <c r="AF88" s="249"/>
    </row>
    <row r="89" spans="1:32" s="45" customFormat="1" ht="23.4" customHeight="1">
      <c r="A89" s="381"/>
      <c r="B89" s="381" t="s">
        <v>433</v>
      </c>
      <c r="C89" s="378">
        <v>5573</v>
      </c>
      <c r="D89" s="413">
        <v>153</v>
      </c>
      <c r="E89" s="378">
        <v>73</v>
      </c>
      <c r="F89" s="413"/>
      <c r="G89" s="378">
        <v>9</v>
      </c>
      <c r="H89" s="413">
        <v>3</v>
      </c>
      <c r="I89" s="416">
        <v>50</v>
      </c>
      <c r="J89" s="414">
        <f t="shared" si="0"/>
        <v>3950</v>
      </c>
      <c r="K89" s="278"/>
      <c r="L89" s="414">
        <v>3950</v>
      </c>
      <c r="M89" s="278"/>
      <c r="N89" s="248"/>
      <c r="O89" s="248"/>
      <c r="P89" s="248"/>
      <c r="Q89" s="248"/>
      <c r="R89" s="415"/>
      <c r="S89" s="278"/>
      <c r="T89" s="415"/>
      <c r="U89" s="278"/>
      <c r="V89" s="358"/>
      <c r="W89" s="278"/>
      <c r="X89" s="238"/>
      <c r="Y89" s="309"/>
      <c r="Z89" s="309"/>
      <c r="AA89" s="309"/>
      <c r="AB89" s="249"/>
      <c r="AC89" s="249"/>
      <c r="AD89" s="249"/>
      <c r="AE89" s="249"/>
      <c r="AF89" s="249"/>
    </row>
    <row r="90" spans="1:32" s="45" customFormat="1" ht="23.4" customHeight="1">
      <c r="A90" s="381"/>
      <c r="B90" s="381" t="s">
        <v>433</v>
      </c>
      <c r="C90" s="378">
        <v>5889</v>
      </c>
      <c r="D90" s="413">
        <v>49</v>
      </c>
      <c r="E90" s="378">
        <v>89</v>
      </c>
      <c r="F90" s="413"/>
      <c r="G90" s="378">
        <v>7</v>
      </c>
      <c r="H90" s="413">
        <v>2</v>
      </c>
      <c r="I90" s="378">
        <v>80</v>
      </c>
      <c r="J90" s="414">
        <f t="shared" si="0"/>
        <v>3080</v>
      </c>
      <c r="K90" s="278"/>
      <c r="L90" s="414">
        <v>3080</v>
      </c>
      <c r="M90" s="278"/>
      <c r="N90" s="248"/>
      <c r="O90" s="248"/>
      <c r="P90" s="248"/>
      <c r="Q90" s="248"/>
      <c r="R90" s="415"/>
      <c r="S90" s="278"/>
      <c r="T90" s="415"/>
      <c r="U90" s="278"/>
      <c r="V90" s="358"/>
      <c r="W90" s="278"/>
      <c r="X90" s="238"/>
      <c r="Y90" s="309"/>
      <c r="Z90" s="309"/>
      <c r="AA90" s="309"/>
      <c r="AB90" s="249"/>
      <c r="AC90" s="249"/>
      <c r="AD90" s="249"/>
      <c r="AE90" s="249"/>
      <c r="AF90" s="249"/>
    </row>
    <row r="91" spans="1:32" s="45" customFormat="1" ht="23.4" customHeight="1">
      <c r="A91" s="381">
        <v>48</v>
      </c>
      <c r="B91" s="381" t="s">
        <v>433</v>
      </c>
      <c r="C91" s="378">
        <v>1471</v>
      </c>
      <c r="D91" s="413">
        <v>94</v>
      </c>
      <c r="E91" s="378">
        <v>71</v>
      </c>
      <c r="F91" s="413" t="s">
        <v>1351</v>
      </c>
      <c r="G91" s="378">
        <v>28</v>
      </c>
      <c r="H91" s="413">
        <v>3</v>
      </c>
      <c r="I91" s="378">
        <v>56</v>
      </c>
      <c r="J91" s="414">
        <f t="shared" si="0"/>
        <v>11556</v>
      </c>
      <c r="K91" s="278"/>
      <c r="L91" s="414">
        <v>11556</v>
      </c>
      <c r="M91" s="278"/>
      <c r="N91" s="248"/>
      <c r="O91" s="248"/>
      <c r="P91" s="248"/>
      <c r="Q91" s="248"/>
      <c r="R91" s="248"/>
      <c r="S91" s="278"/>
      <c r="T91" s="415"/>
      <c r="U91" s="278"/>
      <c r="V91" s="358"/>
      <c r="W91" s="278"/>
      <c r="X91" s="238">
        <v>48</v>
      </c>
      <c r="Y91" s="309" t="s">
        <v>70</v>
      </c>
      <c r="Z91" s="309" t="s">
        <v>1376</v>
      </c>
      <c r="AA91" s="309" t="s">
        <v>1377</v>
      </c>
      <c r="AB91" s="249"/>
      <c r="AC91" s="249"/>
      <c r="AD91" s="249"/>
      <c r="AE91" s="249"/>
      <c r="AF91" s="249"/>
    </row>
    <row r="92" spans="1:32" s="45" customFormat="1" ht="28.2" customHeight="1">
      <c r="A92" s="381"/>
      <c r="B92" s="381" t="s">
        <v>433</v>
      </c>
      <c r="C92" s="378">
        <v>5295</v>
      </c>
      <c r="D92" s="413">
        <v>92</v>
      </c>
      <c r="E92" s="378">
        <v>95</v>
      </c>
      <c r="F92" s="413"/>
      <c r="G92" s="378">
        <v>7</v>
      </c>
      <c r="H92" s="378">
        <v>0</v>
      </c>
      <c r="I92" s="378">
        <v>0</v>
      </c>
      <c r="J92" s="414">
        <f>SUM(G92*400)</f>
        <v>2800</v>
      </c>
      <c r="K92" s="278"/>
      <c r="L92" s="414">
        <v>2800</v>
      </c>
      <c r="M92" s="278"/>
      <c r="N92" s="248"/>
      <c r="O92" s="248"/>
      <c r="P92" s="248"/>
      <c r="Q92" s="248"/>
      <c r="R92" s="248"/>
      <c r="S92" s="278"/>
      <c r="T92" s="415"/>
      <c r="U92" s="278"/>
      <c r="V92" s="358"/>
      <c r="W92" s="278"/>
      <c r="X92" s="238"/>
      <c r="Y92" s="309"/>
      <c r="Z92" s="309"/>
      <c r="AA92" s="309"/>
      <c r="AB92" s="249"/>
      <c r="AC92" s="249"/>
      <c r="AD92" s="249"/>
      <c r="AE92" s="249"/>
      <c r="AF92" s="249"/>
    </row>
    <row r="93" spans="1:32" s="45" customFormat="1" ht="28.2" customHeight="1">
      <c r="A93" s="381"/>
      <c r="B93" s="381" t="s">
        <v>433</v>
      </c>
      <c r="C93" s="378">
        <v>5274</v>
      </c>
      <c r="D93" s="413">
        <v>91</v>
      </c>
      <c r="E93" s="378">
        <v>74</v>
      </c>
      <c r="F93" s="413"/>
      <c r="G93" s="378">
        <v>12</v>
      </c>
      <c r="H93" s="413">
        <v>0</v>
      </c>
      <c r="I93" s="378">
        <v>96</v>
      </c>
      <c r="J93" s="414">
        <v>4896</v>
      </c>
      <c r="K93" s="278"/>
      <c r="L93" s="414">
        <v>4896</v>
      </c>
      <c r="M93" s="278"/>
      <c r="N93" s="248"/>
      <c r="O93" s="248"/>
      <c r="P93" s="248"/>
      <c r="Q93" s="248"/>
      <c r="R93" s="248"/>
      <c r="S93" s="278"/>
      <c r="T93" s="415"/>
      <c r="U93" s="278"/>
      <c r="V93" s="358"/>
      <c r="W93" s="278"/>
      <c r="X93" s="238"/>
      <c r="Y93" s="309"/>
      <c r="Z93" s="309"/>
      <c r="AA93" s="309"/>
      <c r="AB93" s="249"/>
      <c r="AC93" s="249"/>
      <c r="AD93" s="249"/>
      <c r="AE93" s="249"/>
      <c r="AF93" s="249"/>
    </row>
    <row r="94" spans="1:32" s="45" customFormat="1" ht="28.2" customHeight="1">
      <c r="A94" s="381"/>
      <c r="B94" s="381" t="s">
        <v>121</v>
      </c>
      <c r="C94" s="378" t="s">
        <v>84</v>
      </c>
      <c r="D94" s="413" t="s">
        <v>84</v>
      </c>
      <c r="E94" s="378" t="s">
        <v>84</v>
      </c>
      <c r="F94" s="413"/>
      <c r="G94" s="378" t="s">
        <v>1378</v>
      </c>
      <c r="H94" s="378">
        <v>1</v>
      </c>
      <c r="I94" s="378">
        <v>0</v>
      </c>
      <c r="J94" s="414">
        <v>100</v>
      </c>
      <c r="K94" s="278">
        <v>92</v>
      </c>
      <c r="L94" s="414"/>
      <c r="M94" s="278"/>
      <c r="N94" s="248"/>
      <c r="O94" s="248"/>
      <c r="P94" s="248"/>
      <c r="Q94" s="248">
        <v>119</v>
      </c>
      <c r="R94" s="415"/>
      <c r="S94" s="278">
        <v>89</v>
      </c>
      <c r="T94" s="415"/>
      <c r="U94" s="278"/>
      <c r="V94" s="358">
        <v>35</v>
      </c>
      <c r="W94" s="278"/>
      <c r="X94" s="238"/>
      <c r="Y94" s="309"/>
      <c r="Z94" s="309"/>
      <c r="AA94" s="309"/>
      <c r="AB94" s="249"/>
      <c r="AC94" s="249"/>
      <c r="AD94" s="249"/>
      <c r="AE94" s="249"/>
      <c r="AF94" s="249"/>
    </row>
    <row r="95" spans="1:32" s="45" customFormat="1" ht="28.2" customHeight="1">
      <c r="A95" s="381"/>
      <c r="B95" s="381"/>
      <c r="C95" s="378"/>
      <c r="D95" s="413"/>
      <c r="E95" s="378"/>
      <c r="F95" s="413"/>
      <c r="G95" s="378"/>
      <c r="H95" s="413"/>
      <c r="I95" s="378"/>
      <c r="J95" s="414"/>
      <c r="K95" s="278"/>
      <c r="L95" s="414"/>
      <c r="M95" s="278">
        <v>8</v>
      </c>
      <c r="N95" s="248"/>
      <c r="O95" s="248"/>
      <c r="P95" s="248"/>
      <c r="Q95" s="248"/>
      <c r="R95" s="415"/>
      <c r="S95" s="278"/>
      <c r="T95" s="415">
        <v>30</v>
      </c>
      <c r="U95" s="278"/>
      <c r="V95" s="358">
        <v>10</v>
      </c>
      <c r="W95" s="278"/>
      <c r="X95" s="238"/>
      <c r="Y95" s="309"/>
      <c r="Z95" s="309"/>
      <c r="AA95" s="309"/>
      <c r="AB95" s="249"/>
      <c r="AC95" s="249"/>
      <c r="AD95" s="249"/>
      <c r="AE95" s="249"/>
      <c r="AF95" s="249"/>
    </row>
    <row r="96" spans="1:32" s="45" customFormat="1" ht="28.2" customHeight="1">
      <c r="A96" s="381">
        <v>49</v>
      </c>
      <c r="B96" s="381" t="s">
        <v>433</v>
      </c>
      <c r="C96" s="378">
        <v>2866</v>
      </c>
      <c r="D96" s="413">
        <v>63</v>
      </c>
      <c r="E96" s="378">
        <v>66</v>
      </c>
      <c r="F96" s="413" t="s">
        <v>1351</v>
      </c>
      <c r="G96" s="378">
        <v>28</v>
      </c>
      <c r="H96" s="413">
        <v>1</v>
      </c>
      <c r="I96" s="378">
        <v>71</v>
      </c>
      <c r="J96" s="414">
        <f>SUM(G96*400+H96*100+I96)</f>
        <v>11371</v>
      </c>
      <c r="K96" s="278"/>
      <c r="L96" s="414">
        <v>11371</v>
      </c>
      <c r="M96" s="278"/>
      <c r="N96" s="248"/>
      <c r="O96" s="248"/>
      <c r="P96" s="248"/>
      <c r="Q96" s="248"/>
      <c r="R96" s="415"/>
      <c r="S96" s="278"/>
      <c r="T96" s="415"/>
      <c r="U96" s="278"/>
      <c r="V96" s="358"/>
      <c r="W96" s="278"/>
      <c r="X96" s="238">
        <v>49</v>
      </c>
      <c r="Y96" s="309" t="s">
        <v>70</v>
      </c>
      <c r="Z96" s="309" t="s">
        <v>1379</v>
      </c>
      <c r="AA96" s="309" t="s">
        <v>1380</v>
      </c>
      <c r="AB96" s="249"/>
      <c r="AC96" s="249"/>
      <c r="AD96" s="249"/>
      <c r="AE96" s="249"/>
      <c r="AF96" s="249"/>
    </row>
    <row r="97" spans="1:32" s="45" customFormat="1" ht="28.2" customHeight="1">
      <c r="A97" s="381">
        <v>50</v>
      </c>
      <c r="B97" s="381" t="s">
        <v>433</v>
      </c>
      <c r="C97" s="378">
        <v>7827</v>
      </c>
      <c r="D97" s="413">
        <v>161</v>
      </c>
      <c r="E97" s="378">
        <v>27</v>
      </c>
      <c r="F97" s="413" t="s">
        <v>1351</v>
      </c>
      <c r="G97" s="378">
        <v>6</v>
      </c>
      <c r="H97" s="413">
        <v>3</v>
      </c>
      <c r="I97" s="378">
        <v>96</v>
      </c>
      <c r="J97" s="414">
        <f>SUM(G97*400+H97*100+I97)</f>
        <v>2796</v>
      </c>
      <c r="K97" s="278"/>
      <c r="L97" s="414">
        <v>2796</v>
      </c>
      <c r="M97" s="278"/>
      <c r="N97" s="248"/>
      <c r="O97" s="248"/>
      <c r="P97" s="248"/>
      <c r="Q97" s="248"/>
      <c r="R97" s="415"/>
      <c r="S97" s="278"/>
      <c r="T97" s="415"/>
      <c r="U97" s="278"/>
      <c r="V97" s="358"/>
      <c r="W97" s="278"/>
      <c r="X97" s="238">
        <v>50</v>
      </c>
      <c r="Y97" s="309" t="s">
        <v>70</v>
      </c>
      <c r="Z97" s="309" t="s">
        <v>1381</v>
      </c>
      <c r="AA97" s="309" t="s">
        <v>1382</v>
      </c>
      <c r="AB97" s="249"/>
      <c r="AC97" s="249"/>
      <c r="AD97" s="249"/>
      <c r="AE97" s="249"/>
      <c r="AF97" s="249"/>
    </row>
    <row r="98" spans="1:32" s="45" customFormat="1" ht="28.2" customHeight="1">
      <c r="A98" s="381">
        <v>51</v>
      </c>
      <c r="B98" s="381" t="s">
        <v>433</v>
      </c>
      <c r="C98" s="378">
        <v>7829</v>
      </c>
      <c r="D98" s="413">
        <v>163</v>
      </c>
      <c r="E98" s="378">
        <v>29</v>
      </c>
      <c r="F98" s="413" t="s">
        <v>1351</v>
      </c>
      <c r="G98" s="378">
        <v>7</v>
      </c>
      <c r="H98" s="413">
        <v>0</v>
      </c>
      <c r="I98" s="378">
        <v>45</v>
      </c>
      <c r="J98" s="414">
        <f>SUM(G98*400+I98)</f>
        <v>2845</v>
      </c>
      <c r="K98" s="278"/>
      <c r="L98" s="414">
        <v>2845</v>
      </c>
      <c r="M98" s="278"/>
      <c r="N98" s="248"/>
      <c r="O98" s="248"/>
      <c r="P98" s="248"/>
      <c r="Q98" s="248"/>
      <c r="R98" s="415"/>
      <c r="S98" s="278"/>
      <c r="T98" s="415"/>
      <c r="U98" s="278"/>
      <c r="V98" s="358"/>
      <c r="W98" s="278"/>
      <c r="X98" s="238">
        <v>51</v>
      </c>
      <c r="Y98" s="309" t="s">
        <v>63</v>
      </c>
      <c r="Z98" s="309" t="s">
        <v>1383</v>
      </c>
      <c r="AA98" s="309" t="s">
        <v>1384</v>
      </c>
      <c r="AB98" s="249"/>
      <c r="AC98" s="249"/>
      <c r="AD98" s="249"/>
      <c r="AE98" s="249"/>
      <c r="AF98" s="249"/>
    </row>
    <row r="99" spans="1:32" s="45" customFormat="1" ht="28.2" customHeight="1">
      <c r="A99" s="381"/>
      <c r="B99" s="381" t="s">
        <v>433</v>
      </c>
      <c r="C99" s="378">
        <v>7828</v>
      </c>
      <c r="D99" s="413">
        <v>162</v>
      </c>
      <c r="E99" s="378">
        <v>28</v>
      </c>
      <c r="F99" s="413"/>
      <c r="G99" s="378">
        <v>5</v>
      </c>
      <c r="H99" s="413">
        <v>0</v>
      </c>
      <c r="I99" s="378">
        <v>21</v>
      </c>
      <c r="J99" s="414">
        <f>SUM(G99*400+I99)</f>
        <v>2021</v>
      </c>
      <c r="K99" s="278"/>
      <c r="L99" s="414">
        <v>2021</v>
      </c>
      <c r="M99" s="278"/>
      <c r="N99" s="248"/>
      <c r="O99" s="248"/>
      <c r="P99" s="248"/>
      <c r="Q99" s="248"/>
      <c r="R99" s="415"/>
      <c r="S99" s="278"/>
      <c r="T99" s="415"/>
      <c r="U99" s="278"/>
      <c r="V99" s="358"/>
      <c r="W99" s="278"/>
      <c r="X99" s="238"/>
      <c r="Y99" s="309"/>
      <c r="Z99" s="309"/>
      <c r="AA99" s="309"/>
      <c r="AB99" s="249"/>
      <c r="AC99" s="249"/>
      <c r="AD99" s="249"/>
      <c r="AE99" s="249"/>
      <c r="AF99" s="249"/>
    </row>
    <row r="100" spans="1:32" s="45" customFormat="1" ht="28.2" customHeight="1">
      <c r="A100" s="381">
        <v>52</v>
      </c>
      <c r="B100" s="381" t="s">
        <v>433</v>
      </c>
      <c r="C100" s="378" t="s">
        <v>84</v>
      </c>
      <c r="D100" s="413">
        <v>162</v>
      </c>
      <c r="E100" s="378" t="s">
        <v>84</v>
      </c>
      <c r="F100" s="413"/>
      <c r="G100" s="378">
        <v>5</v>
      </c>
      <c r="H100" s="413">
        <v>0</v>
      </c>
      <c r="I100" s="378">
        <v>21</v>
      </c>
      <c r="J100" s="414">
        <f>SUM(G100*400+I100)</f>
        <v>2021</v>
      </c>
      <c r="K100" s="278"/>
      <c r="L100" s="414">
        <v>2022</v>
      </c>
      <c r="M100" s="278"/>
      <c r="N100" s="248"/>
      <c r="O100" s="248"/>
      <c r="P100" s="248"/>
      <c r="Q100" s="248"/>
      <c r="R100" s="415"/>
      <c r="S100" s="278"/>
      <c r="T100" s="415"/>
      <c r="U100" s="278"/>
      <c r="V100" s="358"/>
      <c r="W100" s="278"/>
      <c r="X100" s="238">
        <v>52</v>
      </c>
      <c r="Y100" s="309" t="s">
        <v>63</v>
      </c>
      <c r="Z100" s="309" t="s">
        <v>3103</v>
      </c>
      <c r="AA100" s="309" t="s">
        <v>3104</v>
      </c>
      <c r="AB100" s="249"/>
      <c r="AC100" s="249"/>
      <c r="AD100" s="249"/>
      <c r="AE100" s="249"/>
      <c r="AF100" s="249"/>
    </row>
    <row r="101" spans="1:32" s="45" customFormat="1" ht="28.2" customHeight="1">
      <c r="A101" s="381">
        <v>53</v>
      </c>
      <c r="B101" s="381" t="s">
        <v>433</v>
      </c>
      <c r="C101" s="378" t="s">
        <v>84</v>
      </c>
      <c r="D101" s="413">
        <v>68</v>
      </c>
      <c r="E101" s="378" t="s">
        <v>84</v>
      </c>
      <c r="F101" s="413" t="s">
        <v>1351</v>
      </c>
      <c r="G101" s="378">
        <v>9</v>
      </c>
      <c r="H101" s="413">
        <v>3</v>
      </c>
      <c r="I101" s="378">
        <v>80</v>
      </c>
      <c r="J101" s="414">
        <f t="shared" ref="J101:J106" si="1">SUM(G101*400+H101*100+I101)</f>
        <v>3980</v>
      </c>
      <c r="K101" s="278"/>
      <c r="L101" s="414">
        <v>3980</v>
      </c>
      <c r="M101" s="278"/>
      <c r="N101" s="248"/>
      <c r="O101" s="248"/>
      <c r="P101" s="248"/>
      <c r="Q101" s="248"/>
      <c r="R101" s="415"/>
      <c r="S101" s="278"/>
      <c r="T101" s="415"/>
      <c r="U101" s="278"/>
      <c r="V101" s="358"/>
      <c r="W101" s="278"/>
      <c r="X101" s="238">
        <v>53</v>
      </c>
      <c r="Y101" s="309" t="s">
        <v>63</v>
      </c>
      <c r="Z101" s="309" t="s">
        <v>1385</v>
      </c>
      <c r="AA101" s="309" t="s">
        <v>1386</v>
      </c>
      <c r="AB101" s="249"/>
      <c r="AC101" s="249"/>
      <c r="AD101" s="249"/>
      <c r="AE101" s="249"/>
      <c r="AF101" s="249"/>
    </row>
    <row r="102" spans="1:32" s="45" customFormat="1" ht="24" customHeight="1">
      <c r="A102" s="381"/>
      <c r="B102" s="381" t="s">
        <v>433</v>
      </c>
      <c r="C102" s="378" t="s">
        <v>84</v>
      </c>
      <c r="D102" s="413">
        <v>111</v>
      </c>
      <c r="E102" s="378" t="s">
        <v>84</v>
      </c>
      <c r="F102" s="413"/>
      <c r="G102" s="378">
        <v>14</v>
      </c>
      <c r="H102" s="413">
        <v>1</v>
      </c>
      <c r="I102" s="378">
        <v>27</v>
      </c>
      <c r="J102" s="414">
        <f t="shared" si="1"/>
        <v>5727</v>
      </c>
      <c r="K102" s="278"/>
      <c r="L102" s="414">
        <v>5727</v>
      </c>
      <c r="M102" s="278"/>
      <c r="N102" s="248"/>
      <c r="O102" s="248"/>
      <c r="P102" s="248"/>
      <c r="Q102" s="248"/>
      <c r="R102" s="415"/>
      <c r="S102" s="278"/>
      <c r="T102" s="415"/>
      <c r="U102" s="278"/>
      <c r="V102" s="358"/>
      <c r="W102" s="278"/>
      <c r="X102" s="238"/>
      <c r="Y102" s="309"/>
      <c r="Z102" s="309"/>
      <c r="AA102" s="309"/>
      <c r="AB102" s="249"/>
      <c r="AC102" s="249"/>
      <c r="AD102" s="249"/>
      <c r="AE102" s="249"/>
      <c r="AF102" s="249"/>
    </row>
    <row r="103" spans="1:32" s="45" customFormat="1" ht="24" customHeight="1">
      <c r="A103" s="381"/>
      <c r="B103" s="381" t="s">
        <v>433</v>
      </c>
      <c r="C103" s="378" t="s">
        <v>84</v>
      </c>
      <c r="D103" s="413">
        <v>23</v>
      </c>
      <c r="E103" s="378" t="s">
        <v>84</v>
      </c>
      <c r="F103" s="413"/>
      <c r="G103" s="378">
        <v>16</v>
      </c>
      <c r="H103" s="413">
        <v>2</v>
      </c>
      <c r="I103" s="378">
        <v>15</v>
      </c>
      <c r="J103" s="414">
        <f t="shared" si="1"/>
        <v>6615</v>
      </c>
      <c r="K103" s="278"/>
      <c r="L103" s="414">
        <v>6615</v>
      </c>
      <c r="M103" s="278"/>
      <c r="N103" s="248"/>
      <c r="O103" s="248"/>
      <c r="P103" s="248"/>
      <c r="Q103" s="248"/>
      <c r="R103" s="415"/>
      <c r="S103" s="278"/>
      <c r="T103" s="415"/>
      <c r="U103" s="278"/>
      <c r="V103" s="358"/>
      <c r="W103" s="278"/>
      <c r="X103" s="238"/>
      <c r="Y103" s="309"/>
      <c r="Z103" s="309"/>
      <c r="AA103" s="309"/>
      <c r="AB103" s="249"/>
      <c r="AC103" s="249"/>
      <c r="AD103" s="249"/>
      <c r="AE103" s="249"/>
      <c r="AF103" s="249"/>
    </row>
    <row r="104" spans="1:32" s="45" customFormat="1" ht="24" customHeight="1">
      <c r="A104" s="381">
        <v>54</v>
      </c>
      <c r="B104" s="381" t="s">
        <v>433</v>
      </c>
      <c r="C104" s="378">
        <v>6013</v>
      </c>
      <c r="D104" s="413">
        <v>122</v>
      </c>
      <c r="E104" s="378">
        <v>13</v>
      </c>
      <c r="F104" s="413" t="s">
        <v>1351</v>
      </c>
      <c r="G104" s="378">
        <v>9</v>
      </c>
      <c r="H104" s="417">
        <v>3</v>
      </c>
      <c r="I104" s="416">
        <v>67</v>
      </c>
      <c r="J104" s="414">
        <f t="shared" si="1"/>
        <v>3967</v>
      </c>
      <c r="K104" s="278"/>
      <c r="L104" s="414">
        <v>3967</v>
      </c>
      <c r="M104" s="278"/>
      <c r="N104" s="248"/>
      <c r="O104" s="248"/>
      <c r="P104" s="248"/>
      <c r="Q104" s="248"/>
      <c r="R104" s="415"/>
      <c r="S104" s="278"/>
      <c r="T104" s="415"/>
      <c r="U104" s="278"/>
      <c r="V104" s="358"/>
      <c r="W104" s="278"/>
      <c r="X104" s="238">
        <v>54</v>
      </c>
      <c r="Y104" s="309" t="s">
        <v>63</v>
      </c>
      <c r="Z104" s="309" t="s">
        <v>1387</v>
      </c>
      <c r="AA104" s="309" t="s">
        <v>1388</v>
      </c>
      <c r="AB104" s="249"/>
      <c r="AC104" s="249"/>
      <c r="AD104" s="249"/>
      <c r="AE104" s="249"/>
      <c r="AF104" s="249"/>
    </row>
    <row r="105" spans="1:32" s="45" customFormat="1" ht="24" customHeight="1">
      <c r="A105" s="381"/>
      <c r="B105" s="381" t="s">
        <v>433</v>
      </c>
      <c r="C105" s="378">
        <v>5780</v>
      </c>
      <c r="D105" s="413">
        <v>87</v>
      </c>
      <c r="E105" s="378">
        <v>80</v>
      </c>
      <c r="F105" s="413"/>
      <c r="G105" s="378">
        <v>4</v>
      </c>
      <c r="H105" s="417">
        <v>3</v>
      </c>
      <c r="I105" s="416">
        <v>67</v>
      </c>
      <c r="J105" s="414">
        <f t="shared" si="1"/>
        <v>1967</v>
      </c>
      <c r="K105" s="278"/>
      <c r="L105" s="414">
        <v>1967</v>
      </c>
      <c r="M105" s="278"/>
      <c r="N105" s="248"/>
      <c r="O105" s="248"/>
      <c r="P105" s="248"/>
      <c r="Q105" s="248"/>
      <c r="R105" s="415"/>
      <c r="S105" s="278"/>
      <c r="T105" s="415"/>
      <c r="U105" s="278"/>
      <c r="V105" s="358"/>
      <c r="W105" s="278"/>
      <c r="X105" s="238"/>
      <c r="Y105" s="309"/>
      <c r="Z105" s="309"/>
      <c r="AA105" s="309"/>
      <c r="AB105" s="249"/>
      <c r="AC105" s="249"/>
      <c r="AD105" s="249"/>
      <c r="AE105" s="249"/>
      <c r="AF105" s="249"/>
    </row>
    <row r="106" spans="1:32" s="45" customFormat="1" ht="23.4" customHeight="1">
      <c r="A106" s="381">
        <v>55</v>
      </c>
      <c r="B106" s="381" t="s">
        <v>433</v>
      </c>
      <c r="C106" s="378">
        <v>6012</v>
      </c>
      <c r="D106" s="413">
        <v>121</v>
      </c>
      <c r="E106" s="378">
        <v>12</v>
      </c>
      <c r="F106" s="413" t="s">
        <v>1351</v>
      </c>
      <c r="G106" s="378">
        <v>9</v>
      </c>
      <c r="H106" s="413">
        <v>3</v>
      </c>
      <c r="I106" s="378">
        <v>55</v>
      </c>
      <c r="J106" s="414">
        <f t="shared" si="1"/>
        <v>3955</v>
      </c>
      <c r="K106" s="278"/>
      <c r="L106" s="414">
        <v>3955</v>
      </c>
      <c r="M106" s="278"/>
      <c r="N106" s="248"/>
      <c r="O106" s="248"/>
      <c r="P106" s="248"/>
      <c r="Q106" s="248"/>
      <c r="R106" s="415"/>
      <c r="S106" s="278"/>
      <c r="T106" s="415"/>
      <c r="U106" s="278"/>
      <c r="V106" s="358"/>
      <c r="W106" s="278"/>
      <c r="X106" s="238">
        <v>55</v>
      </c>
      <c r="Y106" s="309" t="s">
        <v>86</v>
      </c>
      <c r="Z106" s="309" t="s">
        <v>1389</v>
      </c>
      <c r="AA106" s="309" t="s">
        <v>1390</v>
      </c>
      <c r="AB106" s="249"/>
      <c r="AC106" s="249"/>
      <c r="AD106" s="249"/>
      <c r="AE106" s="249"/>
      <c r="AF106" s="249"/>
    </row>
    <row r="107" spans="1:32" s="45" customFormat="1" ht="23.4" customHeight="1">
      <c r="A107" s="381">
        <v>56</v>
      </c>
      <c r="B107" s="381" t="s">
        <v>433</v>
      </c>
      <c r="C107" s="378">
        <v>2211</v>
      </c>
      <c r="D107" s="413">
        <v>13</v>
      </c>
      <c r="E107" s="378">
        <v>11</v>
      </c>
      <c r="F107" s="413" t="s">
        <v>1351</v>
      </c>
      <c r="G107" s="378">
        <v>12</v>
      </c>
      <c r="H107" s="378">
        <v>0</v>
      </c>
      <c r="I107" s="378">
        <v>0</v>
      </c>
      <c r="J107" s="414">
        <f>SUM(G107*400)</f>
        <v>4800</v>
      </c>
      <c r="K107" s="278"/>
      <c r="L107" s="414">
        <v>4800</v>
      </c>
      <c r="M107" s="278"/>
      <c r="N107" s="248"/>
      <c r="O107" s="248"/>
      <c r="P107" s="248"/>
      <c r="Q107" s="248"/>
      <c r="R107" s="415"/>
      <c r="S107" s="278"/>
      <c r="T107" s="415"/>
      <c r="U107" s="278"/>
      <c r="V107" s="358"/>
      <c r="W107" s="278"/>
      <c r="X107" s="238">
        <v>56</v>
      </c>
      <c r="Y107" s="309" t="s">
        <v>70</v>
      </c>
      <c r="Z107" s="309" t="s">
        <v>1391</v>
      </c>
      <c r="AA107" s="309" t="s">
        <v>1392</v>
      </c>
      <c r="AB107" s="249"/>
      <c r="AC107" s="249"/>
      <c r="AD107" s="249"/>
      <c r="AE107" s="249"/>
      <c r="AF107" s="249"/>
    </row>
    <row r="108" spans="1:32" s="45" customFormat="1" ht="23.4" customHeight="1">
      <c r="A108" s="381">
        <v>57</v>
      </c>
      <c r="B108" s="381" t="s">
        <v>433</v>
      </c>
      <c r="C108" s="378">
        <v>5004</v>
      </c>
      <c r="D108" s="413">
        <v>125</v>
      </c>
      <c r="E108" s="378">
        <v>4</v>
      </c>
      <c r="F108" s="413" t="s">
        <v>1351</v>
      </c>
      <c r="G108" s="378">
        <v>7</v>
      </c>
      <c r="H108" s="378">
        <v>0</v>
      </c>
      <c r="I108" s="378">
        <v>0</v>
      </c>
      <c r="J108" s="414">
        <f>SUM(G108*400)</f>
        <v>2800</v>
      </c>
      <c r="K108" s="278"/>
      <c r="L108" s="414">
        <v>2800</v>
      </c>
      <c r="M108" s="278"/>
      <c r="N108" s="248"/>
      <c r="O108" s="248"/>
      <c r="P108" s="248"/>
      <c r="Q108" s="248"/>
      <c r="R108" s="415"/>
      <c r="S108" s="278"/>
      <c r="T108" s="415"/>
      <c r="U108" s="278"/>
      <c r="V108" s="358"/>
      <c r="W108" s="278"/>
      <c r="X108" s="238">
        <v>57</v>
      </c>
      <c r="Y108" s="309" t="s">
        <v>63</v>
      </c>
      <c r="Z108" s="309" t="s">
        <v>1393</v>
      </c>
      <c r="AA108" s="309" t="s">
        <v>1010</v>
      </c>
      <c r="AB108" s="249"/>
      <c r="AC108" s="249"/>
      <c r="AD108" s="249"/>
      <c r="AE108" s="249"/>
      <c r="AF108" s="249"/>
    </row>
    <row r="109" spans="1:32" s="45" customFormat="1" ht="23.4" customHeight="1">
      <c r="A109" s="381"/>
      <c r="B109" s="381" t="s">
        <v>433</v>
      </c>
      <c r="C109" s="378">
        <v>1462</v>
      </c>
      <c r="D109" s="413">
        <v>72</v>
      </c>
      <c r="E109" s="378">
        <v>62</v>
      </c>
      <c r="F109" s="413"/>
      <c r="G109" s="378">
        <v>16</v>
      </c>
      <c r="H109" s="413">
        <v>3</v>
      </c>
      <c r="I109" s="416" t="s">
        <v>574</v>
      </c>
      <c r="J109" s="414">
        <f>SUM(G109*400+H109*100+I109)</f>
        <v>6708</v>
      </c>
      <c r="K109" s="278"/>
      <c r="L109" s="414">
        <v>6708</v>
      </c>
      <c r="M109" s="278"/>
      <c r="N109" s="248"/>
      <c r="O109" s="248"/>
      <c r="P109" s="248"/>
      <c r="Q109" s="248"/>
      <c r="R109" s="415"/>
      <c r="S109" s="278"/>
      <c r="T109" s="415"/>
      <c r="U109" s="278"/>
      <c r="V109" s="358"/>
      <c r="W109" s="278"/>
      <c r="X109" s="238"/>
      <c r="Y109" s="309"/>
      <c r="Z109" s="309"/>
      <c r="AA109" s="309"/>
      <c r="AB109" s="249"/>
      <c r="AC109" s="249"/>
      <c r="AD109" s="249"/>
      <c r="AE109" s="249"/>
      <c r="AF109" s="249"/>
    </row>
    <row r="110" spans="1:32" s="45" customFormat="1" ht="23.4" customHeight="1">
      <c r="A110" s="381">
        <v>58</v>
      </c>
      <c r="B110" s="381" t="s">
        <v>433</v>
      </c>
      <c r="C110" s="378">
        <v>5953</v>
      </c>
      <c r="D110" s="413">
        <v>145</v>
      </c>
      <c r="E110" s="378">
        <v>53</v>
      </c>
      <c r="F110" s="413" t="s">
        <v>1351</v>
      </c>
      <c r="G110" s="378">
        <v>8</v>
      </c>
      <c r="H110" s="378">
        <v>0</v>
      </c>
      <c r="I110" s="378">
        <v>0</v>
      </c>
      <c r="J110" s="414">
        <f>SUM(G110*400)</f>
        <v>3200</v>
      </c>
      <c r="K110" s="278"/>
      <c r="L110" s="414">
        <v>3200</v>
      </c>
      <c r="M110" s="278"/>
      <c r="N110" s="248"/>
      <c r="O110" s="248"/>
      <c r="P110" s="248"/>
      <c r="Q110" s="248"/>
      <c r="R110" s="415"/>
      <c r="S110" s="278"/>
      <c r="T110" s="415"/>
      <c r="U110" s="278"/>
      <c r="V110" s="358"/>
      <c r="W110" s="278"/>
      <c r="X110" s="238">
        <v>58</v>
      </c>
      <c r="Y110" s="309" t="s">
        <v>70</v>
      </c>
      <c r="Z110" s="309" t="s">
        <v>1394</v>
      </c>
      <c r="AA110" s="309" t="s">
        <v>1395</v>
      </c>
      <c r="AB110" s="249"/>
      <c r="AC110" s="249"/>
      <c r="AD110" s="249"/>
      <c r="AE110" s="249"/>
      <c r="AF110" s="249"/>
    </row>
    <row r="111" spans="1:32" s="45" customFormat="1" ht="23.4" customHeight="1">
      <c r="A111" s="381"/>
      <c r="B111" s="381" t="s">
        <v>433</v>
      </c>
      <c r="C111" s="378">
        <v>1674</v>
      </c>
      <c r="D111" s="413">
        <v>54</v>
      </c>
      <c r="E111" s="378">
        <v>74</v>
      </c>
      <c r="F111" s="413"/>
      <c r="G111" s="378">
        <v>8</v>
      </c>
      <c r="H111" s="378">
        <v>0</v>
      </c>
      <c r="I111" s="378">
        <v>0</v>
      </c>
      <c r="J111" s="414">
        <f>SUM(G111*400)</f>
        <v>3200</v>
      </c>
      <c r="K111" s="278"/>
      <c r="L111" s="414">
        <v>3200</v>
      </c>
      <c r="M111" s="278"/>
      <c r="N111" s="248"/>
      <c r="O111" s="248"/>
      <c r="P111" s="248"/>
      <c r="Q111" s="248"/>
      <c r="R111" s="415"/>
      <c r="S111" s="278"/>
      <c r="T111" s="415"/>
      <c r="U111" s="278"/>
      <c r="V111" s="358"/>
      <c r="W111" s="278"/>
      <c r="X111" s="238"/>
      <c r="Y111" s="309"/>
      <c r="Z111" s="309"/>
      <c r="AA111" s="309"/>
      <c r="AB111" s="249"/>
      <c r="AC111" s="249"/>
      <c r="AD111" s="249"/>
      <c r="AE111" s="249"/>
      <c r="AF111" s="249"/>
    </row>
    <row r="112" spans="1:32" s="45" customFormat="1" ht="23.4" customHeight="1">
      <c r="A112" s="381">
        <v>59</v>
      </c>
      <c r="B112" s="381" t="s">
        <v>433</v>
      </c>
      <c r="C112" s="378">
        <v>1656</v>
      </c>
      <c r="D112" s="413">
        <v>31</v>
      </c>
      <c r="E112" s="378">
        <v>56</v>
      </c>
      <c r="F112" s="413" t="s">
        <v>1351</v>
      </c>
      <c r="G112" s="378">
        <v>28</v>
      </c>
      <c r="H112" s="413">
        <v>3</v>
      </c>
      <c r="I112" s="378">
        <v>62</v>
      </c>
      <c r="J112" s="414">
        <f>SUM(G112*400+H112*100+I112)</f>
        <v>11562</v>
      </c>
      <c r="K112" s="278"/>
      <c r="L112" s="414">
        <v>11562</v>
      </c>
      <c r="M112" s="278"/>
      <c r="N112" s="248"/>
      <c r="O112" s="248"/>
      <c r="P112" s="248"/>
      <c r="Q112" s="248"/>
      <c r="R112" s="415"/>
      <c r="S112" s="278"/>
      <c r="T112" s="415"/>
      <c r="U112" s="278"/>
      <c r="V112" s="358"/>
      <c r="W112" s="278"/>
      <c r="X112" s="238">
        <v>59</v>
      </c>
      <c r="Y112" s="309" t="s">
        <v>63</v>
      </c>
      <c r="Z112" s="309" t="s">
        <v>1396</v>
      </c>
      <c r="AA112" s="309" t="s">
        <v>1397</v>
      </c>
      <c r="AB112" s="249"/>
      <c r="AC112" s="249"/>
      <c r="AD112" s="249"/>
      <c r="AE112" s="249"/>
      <c r="AF112" s="249"/>
    </row>
    <row r="113" spans="1:32" s="45" customFormat="1" ht="23.4" customHeight="1">
      <c r="A113" s="381">
        <v>60</v>
      </c>
      <c r="B113" s="381" t="s">
        <v>433</v>
      </c>
      <c r="C113" s="378">
        <v>6143</v>
      </c>
      <c r="D113" s="413">
        <v>148</v>
      </c>
      <c r="E113" s="378">
        <v>43</v>
      </c>
      <c r="F113" s="413" t="s">
        <v>1351</v>
      </c>
      <c r="G113" s="378">
        <v>5</v>
      </c>
      <c r="H113" s="413">
        <v>2</v>
      </c>
      <c r="I113" s="416">
        <v>94</v>
      </c>
      <c r="J113" s="414">
        <f>SUM(G113*400+H113*100+I113)</f>
        <v>2294</v>
      </c>
      <c r="K113" s="278"/>
      <c r="L113" s="414">
        <v>2294</v>
      </c>
      <c r="M113" s="278"/>
      <c r="N113" s="248"/>
      <c r="O113" s="248"/>
      <c r="P113" s="248"/>
      <c r="Q113" s="248"/>
      <c r="R113" s="415"/>
      <c r="S113" s="278"/>
      <c r="T113" s="415"/>
      <c r="U113" s="278"/>
      <c r="V113" s="358"/>
      <c r="W113" s="278"/>
      <c r="X113" s="238">
        <v>60</v>
      </c>
      <c r="Y113" s="309" t="s">
        <v>63</v>
      </c>
      <c r="Z113" s="309" t="s">
        <v>1398</v>
      </c>
      <c r="AA113" s="309" t="s">
        <v>1399</v>
      </c>
      <c r="AB113" s="249"/>
      <c r="AC113" s="249"/>
      <c r="AD113" s="249"/>
      <c r="AE113" s="249"/>
      <c r="AF113" s="249"/>
    </row>
    <row r="114" spans="1:32" s="45" customFormat="1" ht="23.4" customHeight="1">
      <c r="A114" s="381"/>
      <c r="B114" s="381" t="s">
        <v>433</v>
      </c>
      <c r="C114" s="378" t="s">
        <v>84</v>
      </c>
      <c r="D114" s="413">
        <v>19</v>
      </c>
      <c r="E114" s="378" t="s">
        <v>84</v>
      </c>
      <c r="F114" s="413"/>
      <c r="G114" s="378">
        <v>14</v>
      </c>
      <c r="H114" s="413">
        <v>3</v>
      </c>
      <c r="I114" s="416">
        <v>23</v>
      </c>
      <c r="J114" s="414">
        <f>SUM(G114*400+H114*100+I114)</f>
        <v>5923</v>
      </c>
      <c r="K114" s="278"/>
      <c r="L114" s="414">
        <v>5923</v>
      </c>
      <c r="M114" s="278"/>
      <c r="N114" s="248"/>
      <c r="O114" s="248"/>
      <c r="P114" s="248"/>
      <c r="Q114" s="248"/>
      <c r="R114" s="415"/>
      <c r="S114" s="278"/>
      <c r="T114" s="415"/>
      <c r="U114" s="278"/>
      <c r="V114" s="358"/>
      <c r="W114" s="278"/>
      <c r="X114" s="238"/>
      <c r="Y114" s="309"/>
      <c r="Z114" s="309"/>
      <c r="AA114" s="309"/>
      <c r="AB114" s="249"/>
      <c r="AC114" s="249"/>
      <c r="AD114" s="249"/>
      <c r="AE114" s="249"/>
      <c r="AF114" s="249"/>
    </row>
    <row r="115" spans="1:32" s="45" customFormat="1" ht="23.4" customHeight="1">
      <c r="A115" s="381">
        <v>61</v>
      </c>
      <c r="B115" s="381" t="s">
        <v>433</v>
      </c>
      <c r="C115" s="378" t="s">
        <v>84</v>
      </c>
      <c r="D115" s="413">
        <v>44</v>
      </c>
      <c r="E115" s="378" t="s">
        <v>84</v>
      </c>
      <c r="F115" s="413" t="s">
        <v>1351</v>
      </c>
      <c r="G115" s="378">
        <v>11</v>
      </c>
      <c r="H115" s="413">
        <v>3</v>
      </c>
      <c r="I115" s="378">
        <v>93</v>
      </c>
      <c r="J115" s="414">
        <f>SUM(G115*400+H115*100+I115)</f>
        <v>4793</v>
      </c>
      <c r="K115" s="278"/>
      <c r="L115" s="414">
        <v>4793</v>
      </c>
      <c r="M115" s="278"/>
      <c r="N115" s="248"/>
      <c r="O115" s="248"/>
      <c r="P115" s="248"/>
      <c r="Q115" s="248"/>
      <c r="R115" s="415"/>
      <c r="S115" s="278"/>
      <c r="T115" s="415"/>
      <c r="U115" s="278"/>
      <c r="V115" s="358"/>
      <c r="W115" s="278"/>
      <c r="X115" s="238">
        <v>61</v>
      </c>
      <c r="Y115" s="309" t="s">
        <v>70</v>
      </c>
      <c r="Z115" s="309" t="s">
        <v>1400</v>
      </c>
      <c r="AA115" s="309" t="s">
        <v>1401</v>
      </c>
      <c r="AB115" s="249"/>
      <c r="AC115" s="249"/>
      <c r="AD115" s="249"/>
      <c r="AE115" s="249"/>
      <c r="AF115" s="249"/>
    </row>
    <row r="116" spans="1:32" s="45" customFormat="1" ht="23.4" customHeight="1">
      <c r="A116" s="381"/>
      <c r="B116" s="381"/>
      <c r="C116" s="378"/>
      <c r="D116" s="413"/>
      <c r="E116" s="378"/>
      <c r="F116" s="413"/>
      <c r="G116" s="378"/>
      <c r="H116" s="413"/>
      <c r="I116" s="378"/>
      <c r="J116" s="414"/>
      <c r="K116" s="278"/>
      <c r="L116" s="414"/>
      <c r="M116" s="278"/>
      <c r="N116" s="248"/>
      <c r="O116" s="248"/>
      <c r="P116" s="248"/>
      <c r="Q116" s="248"/>
      <c r="R116" s="415"/>
      <c r="S116" s="278"/>
      <c r="T116" s="415"/>
      <c r="U116" s="278"/>
      <c r="V116" s="358"/>
      <c r="W116" s="278"/>
      <c r="X116" s="238"/>
      <c r="Y116" s="309"/>
      <c r="Z116" s="309" t="s">
        <v>1402</v>
      </c>
      <c r="AA116" s="309" t="s">
        <v>691</v>
      </c>
      <c r="AB116" s="249"/>
      <c r="AC116" s="249"/>
      <c r="AD116" s="249"/>
      <c r="AE116" s="249"/>
      <c r="AF116" s="249"/>
    </row>
    <row r="117" spans="1:32" s="45" customFormat="1" ht="23.4" customHeight="1">
      <c r="A117" s="381">
        <v>62</v>
      </c>
      <c r="B117" s="381" t="s">
        <v>433</v>
      </c>
      <c r="C117" s="378">
        <v>2215</v>
      </c>
      <c r="D117" s="413">
        <v>37</v>
      </c>
      <c r="E117" s="378">
        <v>15</v>
      </c>
      <c r="F117" s="413" t="s">
        <v>1351</v>
      </c>
      <c r="G117" s="378">
        <v>32</v>
      </c>
      <c r="H117" s="413">
        <v>2</v>
      </c>
      <c r="I117" s="378">
        <v>57</v>
      </c>
      <c r="J117" s="414">
        <f>SUM(G117*400+H117*100+I117)</f>
        <v>13057</v>
      </c>
      <c r="K117" s="278"/>
      <c r="L117" s="414">
        <v>13057</v>
      </c>
      <c r="M117" s="278"/>
      <c r="N117" s="248"/>
      <c r="O117" s="248"/>
      <c r="P117" s="248"/>
      <c r="Q117" s="248"/>
      <c r="R117" s="415"/>
      <c r="S117" s="278"/>
      <c r="T117" s="415"/>
      <c r="U117" s="278"/>
      <c r="V117" s="358"/>
      <c r="W117" s="278"/>
      <c r="X117" s="238">
        <v>62</v>
      </c>
      <c r="Y117" s="309" t="s">
        <v>70</v>
      </c>
      <c r="Z117" s="309" t="s">
        <v>1403</v>
      </c>
      <c r="AA117" s="309" t="s">
        <v>1404</v>
      </c>
      <c r="AB117" s="249"/>
      <c r="AC117" s="249"/>
      <c r="AD117" s="249"/>
      <c r="AE117" s="249"/>
      <c r="AF117" s="249"/>
    </row>
    <row r="118" spans="1:32" s="45" customFormat="1" ht="23.4" customHeight="1">
      <c r="A118" s="381">
        <v>63</v>
      </c>
      <c r="B118" s="381" t="s">
        <v>433</v>
      </c>
      <c r="C118" s="378">
        <v>3045</v>
      </c>
      <c r="D118" s="413">
        <v>43</v>
      </c>
      <c r="E118" s="378">
        <v>45</v>
      </c>
      <c r="F118" s="413" t="s">
        <v>1351</v>
      </c>
      <c r="G118" s="378">
        <v>9</v>
      </c>
      <c r="H118" s="413">
        <v>1</v>
      </c>
      <c r="I118" s="378">
        <v>16</v>
      </c>
      <c r="J118" s="414">
        <f>SUM(G118*400+H118*100+I118)</f>
        <v>3716</v>
      </c>
      <c r="K118" s="278"/>
      <c r="L118" s="414">
        <v>3716</v>
      </c>
      <c r="M118" s="278"/>
      <c r="N118" s="248"/>
      <c r="O118" s="248"/>
      <c r="P118" s="248"/>
      <c r="Q118" s="248"/>
      <c r="R118" s="415"/>
      <c r="S118" s="278"/>
      <c r="T118" s="415"/>
      <c r="U118" s="278"/>
      <c r="V118" s="358"/>
      <c r="W118" s="278"/>
      <c r="X118" s="238">
        <v>63</v>
      </c>
      <c r="Y118" s="309" t="s">
        <v>70</v>
      </c>
      <c r="Z118" s="309" t="s">
        <v>1405</v>
      </c>
      <c r="AA118" s="309" t="s">
        <v>1406</v>
      </c>
      <c r="AB118" s="249"/>
      <c r="AC118" s="249"/>
      <c r="AD118" s="249"/>
      <c r="AE118" s="249"/>
      <c r="AF118" s="249"/>
    </row>
    <row r="119" spans="1:32" s="45" customFormat="1" ht="23.4" customHeight="1">
      <c r="A119" s="381"/>
      <c r="B119" s="381" t="s">
        <v>433</v>
      </c>
      <c r="C119" s="378">
        <v>6695</v>
      </c>
      <c r="D119" s="413">
        <v>313</v>
      </c>
      <c r="E119" s="378">
        <v>95</v>
      </c>
      <c r="F119" s="413"/>
      <c r="G119" s="378">
        <v>0</v>
      </c>
      <c r="H119" s="413">
        <v>3</v>
      </c>
      <c r="I119" s="416" t="s">
        <v>219</v>
      </c>
      <c r="J119" s="414">
        <f>SUM(H119*100+I119)</f>
        <v>309</v>
      </c>
      <c r="K119" s="278"/>
      <c r="L119" s="414">
        <v>309</v>
      </c>
      <c r="M119" s="278"/>
      <c r="N119" s="248"/>
      <c r="O119" s="248"/>
      <c r="P119" s="248"/>
      <c r="Q119" s="248"/>
      <c r="R119" s="415"/>
      <c r="S119" s="278"/>
      <c r="T119" s="415"/>
      <c r="U119" s="278"/>
      <c r="V119" s="358"/>
      <c r="W119" s="278"/>
      <c r="X119" s="238"/>
      <c r="Y119" s="309"/>
      <c r="Z119" s="309"/>
      <c r="AA119" s="309"/>
      <c r="AB119" s="249"/>
      <c r="AC119" s="249"/>
      <c r="AD119" s="249"/>
      <c r="AE119" s="249"/>
      <c r="AF119" s="249"/>
    </row>
    <row r="120" spans="1:32" s="45" customFormat="1" ht="23.4" customHeight="1">
      <c r="A120" s="381">
        <v>64</v>
      </c>
      <c r="B120" s="381" t="s">
        <v>433</v>
      </c>
      <c r="C120" s="378">
        <v>1022</v>
      </c>
      <c r="D120" s="413">
        <v>84</v>
      </c>
      <c r="E120" s="378">
        <v>22</v>
      </c>
      <c r="F120" s="413" t="s">
        <v>1351</v>
      </c>
      <c r="G120" s="378">
        <v>28</v>
      </c>
      <c r="H120" s="413">
        <v>0</v>
      </c>
      <c r="I120" s="378">
        <v>68</v>
      </c>
      <c r="J120" s="414">
        <f>SUM(G120*400+I120)</f>
        <v>11268</v>
      </c>
      <c r="K120" s="278"/>
      <c r="L120" s="414">
        <v>11268</v>
      </c>
      <c r="M120" s="278"/>
      <c r="N120" s="248"/>
      <c r="O120" s="248"/>
      <c r="P120" s="248"/>
      <c r="Q120" s="248"/>
      <c r="R120" s="415"/>
      <c r="S120" s="278"/>
      <c r="T120" s="415"/>
      <c r="U120" s="278"/>
      <c r="V120" s="358"/>
      <c r="W120" s="278"/>
      <c r="X120" s="238">
        <v>64</v>
      </c>
      <c r="Y120" s="309" t="s">
        <v>70</v>
      </c>
      <c r="Z120" s="309" t="s">
        <v>1407</v>
      </c>
      <c r="AA120" s="309" t="s">
        <v>1408</v>
      </c>
      <c r="AB120" s="249"/>
      <c r="AC120" s="249"/>
      <c r="AD120" s="249"/>
      <c r="AE120" s="249"/>
      <c r="AF120" s="249"/>
    </row>
    <row r="121" spans="1:32" s="45" customFormat="1" ht="23.4" customHeight="1">
      <c r="A121" s="381">
        <v>65</v>
      </c>
      <c r="B121" s="381" t="s">
        <v>433</v>
      </c>
      <c r="C121" s="378">
        <v>1637</v>
      </c>
      <c r="D121" s="413">
        <v>7</v>
      </c>
      <c r="E121" s="378">
        <v>37</v>
      </c>
      <c r="F121" s="413" t="s">
        <v>1351</v>
      </c>
      <c r="G121" s="378">
        <v>22</v>
      </c>
      <c r="H121" s="413">
        <v>2</v>
      </c>
      <c r="I121" s="378">
        <v>65</v>
      </c>
      <c r="J121" s="414">
        <f>SUM(G121*400+H121*100+I121)</f>
        <v>9065</v>
      </c>
      <c r="K121" s="278"/>
      <c r="L121" s="414">
        <v>9065</v>
      </c>
      <c r="M121" s="278"/>
      <c r="N121" s="248"/>
      <c r="O121" s="248"/>
      <c r="P121" s="248"/>
      <c r="Q121" s="248"/>
      <c r="R121" s="415"/>
      <c r="S121" s="278"/>
      <c r="T121" s="415"/>
      <c r="U121" s="278"/>
      <c r="V121" s="358"/>
      <c r="W121" s="278"/>
      <c r="X121" s="238">
        <v>65</v>
      </c>
      <c r="Y121" s="309" t="s">
        <v>63</v>
      </c>
      <c r="Z121" s="309" t="s">
        <v>1409</v>
      </c>
      <c r="AA121" s="309" t="s">
        <v>1410</v>
      </c>
      <c r="AB121" s="249"/>
      <c r="AC121" s="249"/>
      <c r="AD121" s="249"/>
      <c r="AE121" s="249"/>
      <c r="AF121" s="249"/>
    </row>
    <row r="122" spans="1:32" s="45" customFormat="1" ht="23.4" customHeight="1">
      <c r="A122" s="381"/>
      <c r="B122" s="381" t="s">
        <v>433</v>
      </c>
      <c r="C122" s="378">
        <v>1374</v>
      </c>
      <c r="D122" s="413">
        <v>14</v>
      </c>
      <c r="E122" s="378">
        <v>74</v>
      </c>
      <c r="F122" s="413"/>
      <c r="G122" s="378">
        <v>17</v>
      </c>
      <c r="H122" s="413">
        <v>1</v>
      </c>
      <c r="I122" s="378">
        <v>51</v>
      </c>
      <c r="J122" s="414">
        <f>SUM(G122*400+H122*100+I122)</f>
        <v>6951</v>
      </c>
      <c r="K122" s="278"/>
      <c r="L122" s="414">
        <v>6951</v>
      </c>
      <c r="M122" s="278"/>
      <c r="N122" s="248"/>
      <c r="O122" s="248"/>
      <c r="P122" s="248"/>
      <c r="Q122" s="248"/>
      <c r="R122" s="415"/>
      <c r="S122" s="278"/>
      <c r="T122" s="415"/>
      <c r="U122" s="278"/>
      <c r="V122" s="358"/>
      <c r="W122" s="278"/>
      <c r="X122" s="238"/>
      <c r="Y122" s="309"/>
      <c r="Z122" s="309"/>
      <c r="AA122" s="309"/>
      <c r="AB122" s="249"/>
      <c r="AC122" s="249"/>
      <c r="AD122" s="249"/>
      <c r="AE122" s="249"/>
      <c r="AF122" s="249"/>
    </row>
    <row r="123" spans="1:32" s="45" customFormat="1" ht="23.4" customHeight="1">
      <c r="A123" s="381"/>
      <c r="B123" s="381" t="s">
        <v>433</v>
      </c>
      <c r="C123" s="378">
        <v>1396</v>
      </c>
      <c r="D123" s="413">
        <v>37</v>
      </c>
      <c r="E123" s="378">
        <v>96</v>
      </c>
      <c r="F123" s="413"/>
      <c r="G123" s="378">
        <v>31</v>
      </c>
      <c r="H123" s="413">
        <v>0</v>
      </c>
      <c r="I123" s="416" t="s">
        <v>102</v>
      </c>
      <c r="J123" s="414">
        <f>SUM(G123*400+I123)</f>
        <v>12403</v>
      </c>
      <c r="K123" s="278"/>
      <c r="L123" s="414">
        <v>12403</v>
      </c>
      <c r="M123" s="278"/>
      <c r="N123" s="248"/>
      <c r="O123" s="248"/>
      <c r="P123" s="248"/>
      <c r="Q123" s="248"/>
      <c r="R123" s="415"/>
      <c r="S123" s="278"/>
      <c r="T123" s="415"/>
      <c r="U123" s="278"/>
      <c r="V123" s="358"/>
      <c r="W123" s="278"/>
      <c r="X123" s="238"/>
      <c r="Y123" s="309"/>
      <c r="Z123" s="309"/>
      <c r="AA123" s="309"/>
      <c r="AB123" s="249"/>
      <c r="AC123" s="249"/>
      <c r="AD123" s="249"/>
      <c r="AE123" s="249"/>
      <c r="AF123" s="249"/>
    </row>
    <row r="124" spans="1:32" s="45" customFormat="1" ht="24" customHeight="1">
      <c r="A124" s="381">
        <v>66</v>
      </c>
      <c r="B124" s="381" t="s">
        <v>433</v>
      </c>
      <c r="C124" s="378">
        <v>7429</v>
      </c>
      <c r="D124" s="413">
        <v>147</v>
      </c>
      <c r="E124" s="378">
        <v>29</v>
      </c>
      <c r="F124" s="413" t="s">
        <v>1351</v>
      </c>
      <c r="G124" s="378">
        <v>5</v>
      </c>
      <c r="H124" s="413">
        <v>0</v>
      </c>
      <c r="I124" s="378">
        <v>74</v>
      </c>
      <c r="J124" s="414">
        <f>SUM(G124*400+I124)</f>
        <v>2074</v>
      </c>
      <c r="K124" s="278"/>
      <c r="L124" s="414">
        <f>SUM(I124*400+K124)</f>
        <v>29600</v>
      </c>
      <c r="M124" s="278"/>
      <c r="N124" s="248"/>
      <c r="O124" s="248"/>
      <c r="P124" s="248"/>
      <c r="Q124" s="248"/>
      <c r="R124" s="415"/>
      <c r="S124" s="278"/>
      <c r="T124" s="415"/>
      <c r="U124" s="278"/>
      <c r="V124" s="358"/>
      <c r="W124" s="278"/>
      <c r="X124" s="238">
        <v>66</v>
      </c>
      <c r="Y124" s="309" t="s">
        <v>70</v>
      </c>
      <c r="Z124" s="309" t="s">
        <v>1411</v>
      </c>
      <c r="AA124" s="309" t="s">
        <v>1412</v>
      </c>
      <c r="AB124" s="249"/>
      <c r="AC124" s="249"/>
      <c r="AD124" s="249"/>
      <c r="AE124" s="249"/>
      <c r="AF124" s="249"/>
    </row>
    <row r="125" spans="1:32" s="45" customFormat="1" ht="24" customHeight="1">
      <c r="A125" s="381"/>
      <c r="B125" s="381" t="s">
        <v>433</v>
      </c>
      <c r="C125" s="378">
        <v>1638</v>
      </c>
      <c r="D125" s="413">
        <v>9</v>
      </c>
      <c r="E125" s="378">
        <v>38</v>
      </c>
      <c r="F125" s="413"/>
      <c r="G125" s="378">
        <v>12</v>
      </c>
      <c r="H125" s="413">
        <v>0</v>
      </c>
      <c r="I125" s="378">
        <v>36</v>
      </c>
      <c r="J125" s="414">
        <f>SUM(G125*400+I125)</f>
        <v>4836</v>
      </c>
      <c r="K125" s="278"/>
      <c r="L125" s="414">
        <f>SUM(I125*400+K125)</f>
        <v>14400</v>
      </c>
      <c r="M125" s="278"/>
      <c r="N125" s="248"/>
      <c r="O125" s="248"/>
      <c r="P125" s="248"/>
      <c r="Q125" s="248"/>
      <c r="R125" s="415"/>
      <c r="S125" s="278"/>
      <c r="T125" s="415"/>
      <c r="U125" s="278"/>
      <c r="V125" s="358"/>
      <c r="W125" s="278"/>
      <c r="X125" s="238"/>
      <c r="Y125" s="309"/>
      <c r="Z125" s="309"/>
      <c r="AA125" s="309"/>
      <c r="AB125" s="249"/>
      <c r="AC125" s="249"/>
      <c r="AD125" s="249"/>
      <c r="AE125" s="249"/>
      <c r="AF125" s="249"/>
    </row>
    <row r="126" spans="1:32" s="45" customFormat="1" ht="23.4" customHeight="1">
      <c r="A126" s="381">
        <v>67</v>
      </c>
      <c r="B126" s="381" t="s">
        <v>433</v>
      </c>
      <c r="C126" s="378">
        <v>2213</v>
      </c>
      <c r="D126" s="413">
        <v>31</v>
      </c>
      <c r="E126" s="378">
        <v>13</v>
      </c>
      <c r="F126" s="413" t="s">
        <v>1351</v>
      </c>
      <c r="G126" s="378">
        <v>5</v>
      </c>
      <c r="H126" s="413">
        <v>0</v>
      </c>
      <c r="I126" s="416">
        <v>81</v>
      </c>
      <c r="J126" s="414">
        <f>SUM(G126*400+I126)</f>
        <v>2081</v>
      </c>
      <c r="K126" s="278"/>
      <c r="L126" s="414">
        <f>SUM(I126*400+K126)</f>
        <v>32400</v>
      </c>
      <c r="M126" s="278"/>
      <c r="N126" s="248"/>
      <c r="O126" s="248"/>
      <c r="P126" s="248"/>
      <c r="Q126" s="248"/>
      <c r="R126" s="415"/>
      <c r="S126" s="278"/>
      <c r="T126" s="415"/>
      <c r="U126" s="278"/>
      <c r="V126" s="358"/>
      <c r="W126" s="278"/>
      <c r="X126" s="238">
        <v>67</v>
      </c>
      <c r="Y126" s="309" t="s">
        <v>70</v>
      </c>
      <c r="Z126" s="309" t="s">
        <v>1413</v>
      </c>
      <c r="AA126" s="309" t="s">
        <v>1414</v>
      </c>
      <c r="AB126" s="249"/>
      <c r="AC126" s="249"/>
      <c r="AD126" s="249"/>
      <c r="AE126" s="249"/>
      <c r="AF126" s="249"/>
    </row>
    <row r="127" spans="1:32" s="45" customFormat="1" ht="23.4" customHeight="1">
      <c r="A127" s="381">
        <v>68</v>
      </c>
      <c r="B127" s="381" t="s">
        <v>433</v>
      </c>
      <c r="C127" s="378">
        <v>1645</v>
      </c>
      <c r="D127" s="413">
        <v>18</v>
      </c>
      <c r="E127" s="378">
        <v>45</v>
      </c>
      <c r="F127" s="413" t="s">
        <v>1351</v>
      </c>
      <c r="G127" s="378">
        <v>15</v>
      </c>
      <c r="H127" s="413">
        <v>2</v>
      </c>
      <c r="I127" s="378">
        <v>56</v>
      </c>
      <c r="J127" s="414">
        <f>SUM(G127*400+H127*100+I127)</f>
        <v>6256</v>
      </c>
      <c r="K127" s="278"/>
      <c r="L127" s="414">
        <v>6256</v>
      </c>
      <c r="M127" s="278"/>
      <c r="N127" s="248"/>
      <c r="O127" s="248"/>
      <c r="P127" s="248"/>
      <c r="Q127" s="248"/>
      <c r="R127" s="415"/>
      <c r="S127" s="278"/>
      <c r="T127" s="415"/>
      <c r="U127" s="278"/>
      <c r="V127" s="358"/>
      <c r="W127" s="278"/>
      <c r="X127" s="238">
        <v>68</v>
      </c>
      <c r="Y127" s="309" t="s">
        <v>63</v>
      </c>
      <c r="Z127" s="309" t="s">
        <v>1415</v>
      </c>
      <c r="AA127" s="309" t="s">
        <v>1416</v>
      </c>
      <c r="AB127" s="249"/>
      <c r="AC127" s="249"/>
      <c r="AD127" s="249"/>
      <c r="AE127" s="249"/>
      <c r="AF127" s="249"/>
    </row>
    <row r="128" spans="1:32" s="45" customFormat="1" ht="23.4" customHeight="1">
      <c r="A128" s="381">
        <v>69</v>
      </c>
      <c r="B128" s="381" t="s">
        <v>433</v>
      </c>
      <c r="C128" s="378">
        <v>7509</v>
      </c>
      <c r="D128" s="413">
        <v>152</v>
      </c>
      <c r="E128" s="378">
        <v>9</v>
      </c>
      <c r="F128" s="413" t="s">
        <v>1351</v>
      </c>
      <c r="G128" s="378">
        <v>8</v>
      </c>
      <c r="H128" s="413">
        <v>2</v>
      </c>
      <c r="I128" s="416" t="s">
        <v>276</v>
      </c>
      <c r="J128" s="414">
        <f>SUM(G128*400+H128*100+I128)</f>
        <v>3407</v>
      </c>
      <c r="K128" s="278"/>
      <c r="L128" s="414">
        <v>3407</v>
      </c>
      <c r="M128" s="278"/>
      <c r="N128" s="248"/>
      <c r="O128" s="248"/>
      <c r="P128" s="248"/>
      <c r="Q128" s="248"/>
      <c r="R128" s="415"/>
      <c r="S128" s="278"/>
      <c r="T128" s="415"/>
      <c r="U128" s="278"/>
      <c r="V128" s="358"/>
      <c r="W128" s="278"/>
      <c r="X128" s="238">
        <v>69</v>
      </c>
      <c r="Y128" s="309" t="s">
        <v>63</v>
      </c>
      <c r="Z128" s="309" t="s">
        <v>1417</v>
      </c>
      <c r="AA128" s="309" t="s">
        <v>1418</v>
      </c>
      <c r="AB128" s="249"/>
      <c r="AC128" s="249"/>
      <c r="AD128" s="249"/>
      <c r="AE128" s="249"/>
      <c r="AF128" s="249"/>
    </row>
    <row r="129" spans="1:32" s="45" customFormat="1" ht="23.4" customHeight="1">
      <c r="A129" s="381">
        <v>70</v>
      </c>
      <c r="B129" s="381" t="s">
        <v>433</v>
      </c>
      <c r="C129" s="378">
        <v>1679</v>
      </c>
      <c r="D129" s="413">
        <v>64</v>
      </c>
      <c r="E129" s="378">
        <v>79</v>
      </c>
      <c r="F129" s="413" t="s">
        <v>1351</v>
      </c>
      <c r="G129" s="378">
        <v>16</v>
      </c>
      <c r="H129" s="413">
        <v>3</v>
      </c>
      <c r="I129" s="378">
        <v>46</v>
      </c>
      <c r="J129" s="414">
        <f>SUM(G129*400+H129*100+I129)</f>
        <v>6746</v>
      </c>
      <c r="K129" s="278"/>
      <c r="L129" s="414">
        <v>6746</v>
      </c>
      <c r="M129" s="278"/>
      <c r="N129" s="248"/>
      <c r="O129" s="248"/>
      <c r="P129" s="248"/>
      <c r="Q129" s="248"/>
      <c r="R129" s="415"/>
      <c r="S129" s="278"/>
      <c r="T129" s="415"/>
      <c r="U129" s="278"/>
      <c r="V129" s="358"/>
      <c r="W129" s="278"/>
      <c r="X129" s="238">
        <v>70</v>
      </c>
      <c r="Y129" s="309" t="s">
        <v>70</v>
      </c>
      <c r="Z129" s="309" t="s">
        <v>1419</v>
      </c>
      <c r="AA129" s="309" t="s">
        <v>1420</v>
      </c>
      <c r="AB129" s="249"/>
      <c r="AC129" s="249"/>
      <c r="AD129" s="249"/>
      <c r="AE129" s="249"/>
      <c r="AF129" s="249"/>
    </row>
    <row r="130" spans="1:32" s="45" customFormat="1" ht="23.4" customHeight="1">
      <c r="A130" s="381">
        <v>71</v>
      </c>
      <c r="B130" s="381" t="s">
        <v>433</v>
      </c>
      <c r="C130" s="378">
        <v>853</v>
      </c>
      <c r="D130" s="413">
        <v>14</v>
      </c>
      <c r="E130" s="378">
        <v>53</v>
      </c>
      <c r="F130" s="413" t="s">
        <v>1351</v>
      </c>
      <c r="G130" s="378">
        <v>28</v>
      </c>
      <c r="H130" s="378">
        <v>0</v>
      </c>
      <c r="I130" s="378">
        <v>0</v>
      </c>
      <c r="J130" s="414">
        <f>SUM(G130*400)</f>
        <v>11200</v>
      </c>
      <c r="K130" s="278"/>
      <c r="L130" s="414">
        <v>11200</v>
      </c>
      <c r="M130" s="278"/>
      <c r="N130" s="248"/>
      <c r="O130" s="248"/>
      <c r="P130" s="248"/>
      <c r="Q130" s="248"/>
      <c r="R130" s="415"/>
      <c r="S130" s="278"/>
      <c r="T130" s="415"/>
      <c r="U130" s="278"/>
      <c r="V130" s="358"/>
      <c r="W130" s="278"/>
      <c r="X130" s="238">
        <v>71</v>
      </c>
      <c r="Y130" s="309" t="s">
        <v>70</v>
      </c>
      <c r="Z130" s="309" t="s">
        <v>1421</v>
      </c>
      <c r="AA130" s="309" t="s">
        <v>1422</v>
      </c>
      <c r="AB130" s="249"/>
      <c r="AC130" s="249"/>
      <c r="AD130" s="249"/>
      <c r="AE130" s="249"/>
      <c r="AF130" s="249"/>
    </row>
    <row r="131" spans="1:32" s="45" customFormat="1" ht="23.4" customHeight="1">
      <c r="A131" s="381">
        <v>72</v>
      </c>
      <c r="B131" s="381" t="s">
        <v>433</v>
      </c>
      <c r="C131" s="378">
        <v>7898</v>
      </c>
      <c r="D131" s="413">
        <v>156</v>
      </c>
      <c r="E131" s="378">
        <v>98</v>
      </c>
      <c r="F131" s="413" t="s">
        <v>1351</v>
      </c>
      <c r="G131" s="378">
        <v>11</v>
      </c>
      <c r="H131" s="413">
        <v>1</v>
      </c>
      <c r="I131" s="378">
        <v>44</v>
      </c>
      <c r="J131" s="414">
        <f>SUM(G131*400+H131*100+I131)</f>
        <v>4544</v>
      </c>
      <c r="K131" s="278"/>
      <c r="L131" s="414">
        <v>4544</v>
      </c>
      <c r="M131" s="278"/>
      <c r="N131" s="248"/>
      <c r="O131" s="248"/>
      <c r="P131" s="248"/>
      <c r="Q131" s="248"/>
      <c r="R131" s="415"/>
      <c r="S131" s="278"/>
      <c r="T131" s="415"/>
      <c r="U131" s="278"/>
      <c r="V131" s="358"/>
      <c r="W131" s="278"/>
      <c r="X131" s="238">
        <v>72</v>
      </c>
      <c r="Y131" s="309" t="s">
        <v>63</v>
      </c>
      <c r="Z131" s="309" t="s">
        <v>1423</v>
      </c>
      <c r="AA131" s="309" t="s">
        <v>1424</v>
      </c>
      <c r="AB131" s="249"/>
      <c r="AC131" s="249"/>
      <c r="AD131" s="249"/>
      <c r="AE131" s="249"/>
      <c r="AF131" s="249"/>
    </row>
    <row r="132" spans="1:32" s="45" customFormat="1" ht="23.4" customHeight="1">
      <c r="A132" s="381">
        <v>73</v>
      </c>
      <c r="B132" s="381" t="s">
        <v>433</v>
      </c>
      <c r="C132" s="378">
        <v>1004</v>
      </c>
      <c r="D132" s="413">
        <v>18</v>
      </c>
      <c r="E132" s="378">
        <v>4</v>
      </c>
      <c r="F132" s="413" t="s">
        <v>1351</v>
      </c>
      <c r="G132" s="378">
        <v>29</v>
      </c>
      <c r="H132" s="413">
        <v>1</v>
      </c>
      <c r="I132" s="378">
        <v>93</v>
      </c>
      <c r="J132" s="414">
        <f>SUM(G132*400+H132*100)</f>
        <v>11700</v>
      </c>
      <c r="K132" s="278"/>
      <c r="L132" s="414">
        <f>J132</f>
        <v>11700</v>
      </c>
      <c r="M132" s="278"/>
      <c r="N132" s="248"/>
      <c r="O132" s="248"/>
      <c r="P132" s="248"/>
      <c r="Q132" s="248"/>
      <c r="R132" s="415"/>
      <c r="S132" s="278"/>
      <c r="T132" s="415"/>
      <c r="U132" s="278"/>
      <c r="V132" s="358"/>
      <c r="W132" s="278"/>
      <c r="X132" s="238">
        <v>73</v>
      </c>
      <c r="Y132" s="309" t="s">
        <v>63</v>
      </c>
      <c r="Z132" s="309" t="s">
        <v>1425</v>
      </c>
      <c r="AA132" s="309" t="s">
        <v>1426</v>
      </c>
      <c r="AB132" s="249"/>
      <c r="AC132" s="249"/>
      <c r="AD132" s="249"/>
      <c r="AE132" s="249"/>
      <c r="AF132" s="249"/>
    </row>
    <row r="133" spans="1:32" s="45" customFormat="1" ht="23.4" customHeight="1">
      <c r="A133" s="381">
        <v>74</v>
      </c>
      <c r="B133" s="381" t="s">
        <v>433</v>
      </c>
      <c r="C133" s="378">
        <v>1473</v>
      </c>
      <c r="D133" s="413">
        <v>96</v>
      </c>
      <c r="E133" s="378">
        <v>73</v>
      </c>
      <c r="F133" s="413" t="s">
        <v>1351</v>
      </c>
      <c r="G133" s="378">
        <v>11</v>
      </c>
      <c r="H133" s="413">
        <v>1</v>
      </c>
      <c r="I133" s="378">
        <v>26</v>
      </c>
      <c r="J133" s="414">
        <f>SUM(G133*400+H133*100+I133)</f>
        <v>4526</v>
      </c>
      <c r="K133" s="278"/>
      <c r="L133" s="414">
        <v>4526</v>
      </c>
      <c r="M133" s="278"/>
      <c r="N133" s="248"/>
      <c r="O133" s="248"/>
      <c r="P133" s="248"/>
      <c r="Q133" s="248"/>
      <c r="R133" s="415"/>
      <c r="S133" s="278"/>
      <c r="T133" s="415"/>
      <c r="U133" s="278"/>
      <c r="V133" s="358"/>
      <c r="W133" s="278"/>
      <c r="X133" s="238">
        <v>74</v>
      </c>
      <c r="Y133" s="309" t="s">
        <v>70</v>
      </c>
      <c r="Z133" s="309" t="s">
        <v>1427</v>
      </c>
      <c r="AA133" s="309" t="s">
        <v>1428</v>
      </c>
      <c r="AB133" s="249"/>
      <c r="AC133" s="249"/>
      <c r="AD133" s="249"/>
      <c r="AE133" s="249"/>
      <c r="AF133" s="249"/>
    </row>
    <row r="134" spans="1:32" s="45" customFormat="1" ht="23.4" customHeight="1">
      <c r="A134" s="381">
        <v>75</v>
      </c>
      <c r="B134" s="381" t="s">
        <v>433</v>
      </c>
      <c r="C134" s="378" t="s">
        <v>84</v>
      </c>
      <c r="D134" s="413">
        <v>15</v>
      </c>
      <c r="E134" s="378" t="s">
        <v>84</v>
      </c>
      <c r="F134" s="413" t="s">
        <v>1351</v>
      </c>
      <c r="G134" s="378">
        <v>8</v>
      </c>
      <c r="H134" s="413">
        <v>3</v>
      </c>
      <c r="I134" s="416">
        <v>45</v>
      </c>
      <c r="J134" s="414">
        <f>SUM(G134*400+H134*100+I134)</f>
        <v>3545</v>
      </c>
      <c r="K134" s="278"/>
      <c r="L134" s="414">
        <v>3545</v>
      </c>
      <c r="M134" s="278"/>
      <c r="N134" s="248"/>
      <c r="O134" s="248"/>
      <c r="P134" s="248"/>
      <c r="Q134" s="248"/>
      <c r="R134" s="415"/>
      <c r="S134" s="278"/>
      <c r="T134" s="415"/>
      <c r="U134" s="278"/>
      <c r="V134" s="358"/>
      <c r="W134" s="278"/>
      <c r="X134" s="238">
        <v>75</v>
      </c>
      <c r="Y134" s="309"/>
      <c r="Z134" s="309" t="s">
        <v>1429</v>
      </c>
      <c r="AA134" s="309" t="s">
        <v>1430</v>
      </c>
      <c r="AB134" s="249"/>
      <c r="AC134" s="249"/>
      <c r="AD134" s="249"/>
      <c r="AE134" s="249"/>
      <c r="AF134" s="249"/>
    </row>
    <row r="135" spans="1:32" s="45" customFormat="1" ht="27.6" customHeight="1">
      <c r="A135" s="381"/>
      <c r="B135" s="381"/>
      <c r="C135" s="378"/>
      <c r="D135" s="413"/>
      <c r="E135" s="378"/>
      <c r="F135" s="413"/>
      <c r="G135" s="378"/>
      <c r="H135" s="413"/>
      <c r="I135" s="378"/>
      <c r="J135" s="414"/>
      <c r="K135" s="278"/>
      <c r="L135" s="414"/>
      <c r="M135" s="278"/>
      <c r="N135" s="248"/>
      <c r="O135" s="248"/>
      <c r="P135" s="248"/>
      <c r="Q135" s="248"/>
      <c r="R135" s="415"/>
      <c r="S135" s="278"/>
      <c r="T135" s="415"/>
      <c r="U135" s="278"/>
      <c r="V135" s="358"/>
      <c r="W135" s="278"/>
      <c r="X135" s="238"/>
      <c r="Y135" s="309"/>
      <c r="Z135" s="309"/>
      <c r="AA135" s="309"/>
      <c r="AB135" s="249"/>
      <c r="AC135" s="249"/>
      <c r="AD135" s="249"/>
      <c r="AE135" s="249"/>
      <c r="AF135" s="249"/>
    </row>
    <row r="136" spans="1:32" s="45" customFormat="1" ht="27.6" customHeight="1">
      <c r="A136" s="381">
        <v>76</v>
      </c>
      <c r="B136" s="381" t="s">
        <v>433</v>
      </c>
      <c r="C136" s="378">
        <v>5864</v>
      </c>
      <c r="D136" s="413">
        <v>128</v>
      </c>
      <c r="E136" s="378">
        <v>64</v>
      </c>
      <c r="F136" s="413" t="s">
        <v>1351</v>
      </c>
      <c r="G136" s="378">
        <v>16</v>
      </c>
      <c r="H136" s="413">
        <v>0</v>
      </c>
      <c r="I136" s="378">
        <v>55</v>
      </c>
      <c r="J136" s="414">
        <f>SUM(G136*400+I136)</f>
        <v>6455</v>
      </c>
      <c r="K136" s="278"/>
      <c r="L136" s="414">
        <v>6455</v>
      </c>
      <c r="M136" s="278"/>
      <c r="N136" s="248"/>
      <c r="O136" s="248"/>
      <c r="P136" s="248"/>
      <c r="Q136" s="248"/>
      <c r="R136" s="415"/>
      <c r="S136" s="278"/>
      <c r="T136" s="415"/>
      <c r="U136" s="278"/>
      <c r="V136" s="358"/>
      <c r="W136" s="278"/>
      <c r="X136" s="238">
        <v>76</v>
      </c>
      <c r="Y136" s="309" t="s">
        <v>70</v>
      </c>
      <c r="Z136" s="309" t="s">
        <v>1431</v>
      </c>
      <c r="AA136" s="309" t="s">
        <v>834</v>
      </c>
      <c r="AB136" s="249"/>
      <c r="AC136" s="249"/>
      <c r="AD136" s="249"/>
      <c r="AE136" s="249"/>
      <c r="AF136" s="249"/>
    </row>
    <row r="137" spans="1:32" s="45" customFormat="1" ht="27.6" customHeight="1">
      <c r="A137" s="381"/>
      <c r="B137" s="381" t="s">
        <v>433</v>
      </c>
      <c r="C137" s="378">
        <v>115</v>
      </c>
      <c r="D137" s="413">
        <v>135</v>
      </c>
      <c r="E137" s="378">
        <v>15</v>
      </c>
      <c r="F137" s="413"/>
      <c r="G137" s="378">
        <v>7</v>
      </c>
      <c r="H137" s="413">
        <v>0</v>
      </c>
      <c r="I137" s="378">
        <v>92</v>
      </c>
      <c r="J137" s="414">
        <f>SUM(G137*400+I137)</f>
        <v>2892</v>
      </c>
      <c r="K137" s="278"/>
      <c r="L137" s="414">
        <v>2892</v>
      </c>
      <c r="M137" s="278"/>
      <c r="N137" s="248"/>
      <c r="O137" s="248"/>
      <c r="P137" s="248"/>
      <c r="Q137" s="248"/>
      <c r="R137" s="415"/>
      <c r="S137" s="278"/>
      <c r="T137" s="415"/>
      <c r="U137" s="278"/>
      <c r="V137" s="358"/>
      <c r="W137" s="278"/>
      <c r="X137" s="238"/>
      <c r="Y137" s="309"/>
      <c r="Z137" s="309"/>
      <c r="AA137" s="309"/>
      <c r="AB137" s="249"/>
      <c r="AC137" s="249"/>
      <c r="AD137" s="249"/>
      <c r="AE137" s="249"/>
      <c r="AF137" s="249"/>
    </row>
    <row r="138" spans="1:32" s="45" customFormat="1" ht="27.6" customHeight="1">
      <c r="A138" s="381"/>
      <c r="B138" s="381" t="s">
        <v>433</v>
      </c>
      <c r="C138" s="378">
        <v>8579</v>
      </c>
      <c r="D138" s="413">
        <v>159</v>
      </c>
      <c r="E138" s="378">
        <v>79</v>
      </c>
      <c r="F138" s="413"/>
      <c r="G138" s="378">
        <v>1</v>
      </c>
      <c r="H138" s="413">
        <v>2</v>
      </c>
      <c r="I138" s="378">
        <v>4</v>
      </c>
      <c r="J138" s="414">
        <f>SUM(G138*400+I138)</f>
        <v>404</v>
      </c>
      <c r="K138" s="278"/>
      <c r="L138" s="414">
        <v>404</v>
      </c>
      <c r="M138" s="278"/>
      <c r="N138" s="248"/>
      <c r="O138" s="248"/>
      <c r="P138" s="248"/>
      <c r="Q138" s="248"/>
      <c r="R138" s="415"/>
      <c r="S138" s="278"/>
      <c r="T138" s="415"/>
      <c r="U138" s="278"/>
      <c r="V138" s="358"/>
      <c r="W138" s="278"/>
      <c r="X138" s="238"/>
      <c r="Y138" s="309"/>
      <c r="Z138" s="309"/>
      <c r="AA138" s="309"/>
      <c r="AB138" s="249"/>
      <c r="AC138" s="249"/>
      <c r="AD138" s="249"/>
      <c r="AE138" s="249"/>
      <c r="AF138" s="249"/>
    </row>
    <row r="139" spans="1:32" s="45" customFormat="1" ht="22.8" customHeight="1">
      <c r="A139" s="381">
        <v>77</v>
      </c>
      <c r="B139" s="381" t="s">
        <v>433</v>
      </c>
      <c r="C139" s="378" t="s">
        <v>84</v>
      </c>
      <c r="D139" s="413">
        <v>61</v>
      </c>
      <c r="E139" s="378" t="s">
        <v>84</v>
      </c>
      <c r="F139" s="413" t="s">
        <v>1351</v>
      </c>
      <c r="G139" s="378">
        <v>18</v>
      </c>
      <c r="H139" s="413">
        <v>2</v>
      </c>
      <c r="I139" s="378">
        <v>16</v>
      </c>
      <c r="J139" s="414">
        <f>SUM(G139*400+H139*100+I139)</f>
        <v>7416</v>
      </c>
      <c r="K139" s="278"/>
      <c r="L139" s="414">
        <v>7416</v>
      </c>
      <c r="M139" s="278"/>
      <c r="N139" s="248"/>
      <c r="O139" s="248"/>
      <c r="P139" s="248"/>
      <c r="Q139" s="248"/>
      <c r="R139" s="415"/>
      <c r="S139" s="278"/>
      <c r="T139" s="415"/>
      <c r="U139" s="278"/>
      <c r="V139" s="358"/>
      <c r="W139" s="278"/>
      <c r="X139" s="238">
        <v>77</v>
      </c>
      <c r="Y139" s="309" t="s">
        <v>70</v>
      </c>
      <c r="Z139" s="309" t="s">
        <v>1432</v>
      </c>
      <c r="AA139" s="309" t="s">
        <v>1433</v>
      </c>
      <c r="AB139" s="249"/>
      <c r="AC139" s="249"/>
      <c r="AD139" s="249"/>
      <c r="AE139" s="249"/>
      <c r="AF139" s="249"/>
    </row>
    <row r="140" spans="1:32" s="45" customFormat="1" ht="22.8" customHeight="1">
      <c r="A140" s="381"/>
      <c r="B140" s="381"/>
      <c r="C140" s="378"/>
      <c r="D140" s="413"/>
      <c r="E140" s="378"/>
      <c r="F140" s="413"/>
      <c r="G140" s="378"/>
      <c r="H140" s="413"/>
      <c r="I140" s="378"/>
      <c r="J140" s="414"/>
      <c r="K140" s="278"/>
      <c r="L140" s="414"/>
      <c r="M140" s="278"/>
      <c r="N140" s="248"/>
      <c r="O140" s="248"/>
      <c r="P140" s="248"/>
      <c r="Q140" s="248"/>
      <c r="R140" s="415"/>
      <c r="S140" s="278"/>
      <c r="T140" s="415"/>
      <c r="U140" s="278"/>
      <c r="V140" s="358"/>
      <c r="W140" s="278"/>
      <c r="X140" s="238"/>
      <c r="Y140" s="309" t="s">
        <v>63</v>
      </c>
      <c r="Z140" s="309" t="s">
        <v>1434</v>
      </c>
      <c r="AA140" s="309" t="s">
        <v>1435</v>
      </c>
      <c r="AB140" s="249"/>
      <c r="AC140" s="249"/>
      <c r="AD140" s="249"/>
      <c r="AE140" s="249"/>
      <c r="AF140" s="249"/>
    </row>
    <row r="141" spans="1:32" s="45" customFormat="1" ht="22.8" customHeight="1">
      <c r="A141" s="381">
        <v>78</v>
      </c>
      <c r="B141" s="381" t="s">
        <v>433</v>
      </c>
      <c r="C141" s="378">
        <v>5925</v>
      </c>
      <c r="D141" s="413">
        <v>35</v>
      </c>
      <c r="E141" s="378">
        <v>25</v>
      </c>
      <c r="F141" s="413" t="s">
        <v>1351</v>
      </c>
      <c r="G141" s="378">
        <v>18</v>
      </c>
      <c r="H141" s="413">
        <v>1</v>
      </c>
      <c r="I141" s="378">
        <v>25</v>
      </c>
      <c r="J141" s="414">
        <f>SUM(G141*400+H141*100+I141)</f>
        <v>7325</v>
      </c>
      <c r="K141" s="278"/>
      <c r="L141" s="414">
        <v>7325</v>
      </c>
      <c r="M141" s="278"/>
      <c r="N141" s="248"/>
      <c r="O141" s="248"/>
      <c r="P141" s="248"/>
      <c r="Q141" s="248"/>
      <c r="R141" s="415"/>
      <c r="S141" s="278"/>
      <c r="T141" s="415"/>
      <c r="U141" s="278"/>
      <c r="V141" s="358"/>
      <c r="W141" s="278"/>
      <c r="X141" s="238">
        <v>78</v>
      </c>
      <c r="Y141" s="309" t="s">
        <v>70</v>
      </c>
      <c r="Z141" s="309" t="s">
        <v>1436</v>
      </c>
      <c r="AA141" s="309" t="s">
        <v>1437</v>
      </c>
      <c r="AB141" s="249"/>
      <c r="AC141" s="249"/>
      <c r="AD141" s="249"/>
      <c r="AE141" s="249"/>
      <c r="AF141" s="249"/>
    </row>
    <row r="142" spans="1:32" s="45" customFormat="1" ht="22.8" customHeight="1">
      <c r="A142" s="381"/>
      <c r="B142" s="381"/>
      <c r="C142" s="378"/>
      <c r="D142" s="413"/>
      <c r="E142" s="378"/>
      <c r="F142" s="413"/>
      <c r="G142" s="378"/>
      <c r="H142" s="413"/>
      <c r="I142" s="378"/>
      <c r="J142" s="414"/>
      <c r="K142" s="278"/>
      <c r="L142" s="414"/>
      <c r="M142" s="278"/>
      <c r="N142" s="248"/>
      <c r="O142" s="248"/>
      <c r="P142" s="248"/>
      <c r="Q142" s="248"/>
      <c r="R142" s="415"/>
      <c r="S142" s="278"/>
      <c r="T142" s="415"/>
      <c r="U142" s="278"/>
      <c r="V142" s="358"/>
      <c r="W142" s="278"/>
      <c r="X142" s="238"/>
      <c r="Y142" s="309"/>
      <c r="Z142" s="309"/>
      <c r="AA142" s="309" t="s">
        <v>610</v>
      </c>
      <c r="AB142" s="249"/>
      <c r="AC142" s="249"/>
      <c r="AD142" s="249"/>
      <c r="AE142" s="249"/>
      <c r="AF142" s="249"/>
    </row>
    <row r="143" spans="1:32" s="45" customFormat="1" ht="22.8" customHeight="1">
      <c r="A143" s="381">
        <v>79</v>
      </c>
      <c r="B143" s="381" t="s">
        <v>433</v>
      </c>
      <c r="C143" s="378">
        <v>1246</v>
      </c>
      <c r="D143" s="413">
        <v>17</v>
      </c>
      <c r="E143" s="378">
        <v>46</v>
      </c>
      <c r="F143" s="413" t="s">
        <v>1351</v>
      </c>
      <c r="G143" s="378">
        <v>13</v>
      </c>
      <c r="H143" s="413">
        <v>3</v>
      </c>
      <c r="I143" s="378">
        <v>48</v>
      </c>
      <c r="J143" s="414">
        <f>SUM(G143*400+H143*100+I143)</f>
        <v>5548</v>
      </c>
      <c r="K143" s="278"/>
      <c r="L143" s="414">
        <v>5548</v>
      </c>
      <c r="M143" s="278"/>
      <c r="N143" s="248"/>
      <c r="O143" s="248"/>
      <c r="P143" s="248"/>
      <c r="Q143" s="248"/>
      <c r="R143" s="415"/>
      <c r="S143" s="278"/>
      <c r="T143" s="415"/>
      <c r="U143" s="278"/>
      <c r="V143" s="358"/>
      <c r="W143" s="278"/>
      <c r="X143" s="238">
        <v>79</v>
      </c>
      <c r="Y143" s="309" t="s">
        <v>86</v>
      </c>
      <c r="Z143" s="309" t="s">
        <v>1438</v>
      </c>
      <c r="AA143" s="309" t="s">
        <v>1439</v>
      </c>
      <c r="AB143" s="249"/>
      <c r="AC143" s="249"/>
      <c r="AD143" s="249"/>
      <c r="AE143" s="249"/>
      <c r="AF143" s="249"/>
    </row>
    <row r="144" spans="1:32" s="45" customFormat="1" ht="22.8" customHeight="1">
      <c r="A144" s="381"/>
      <c r="B144" s="381"/>
      <c r="C144" s="378"/>
      <c r="D144" s="413"/>
      <c r="E144" s="378"/>
      <c r="F144" s="413"/>
      <c r="G144" s="378"/>
      <c r="H144" s="413"/>
      <c r="I144" s="378"/>
      <c r="J144" s="414"/>
      <c r="K144" s="278"/>
      <c r="L144" s="414"/>
      <c r="M144" s="278"/>
      <c r="N144" s="248"/>
      <c r="O144" s="248"/>
      <c r="P144" s="248"/>
      <c r="Q144" s="248"/>
      <c r="R144" s="415"/>
      <c r="S144" s="278"/>
      <c r="T144" s="415"/>
      <c r="U144" s="278"/>
      <c r="V144" s="358"/>
      <c r="W144" s="278"/>
      <c r="X144" s="238"/>
      <c r="Y144" s="309"/>
      <c r="Z144" s="309"/>
      <c r="AA144" s="309" t="s">
        <v>1440</v>
      </c>
      <c r="AB144" s="249"/>
      <c r="AC144" s="249"/>
      <c r="AD144" s="249"/>
      <c r="AE144" s="249"/>
      <c r="AF144" s="249"/>
    </row>
    <row r="145" spans="1:32" s="45" customFormat="1" ht="24" customHeight="1">
      <c r="A145" s="381">
        <v>80</v>
      </c>
      <c r="B145" s="381" t="s">
        <v>433</v>
      </c>
      <c r="C145" s="378">
        <v>1271</v>
      </c>
      <c r="D145" s="413">
        <v>51</v>
      </c>
      <c r="E145" s="378">
        <v>71</v>
      </c>
      <c r="F145" s="413" t="s">
        <v>1351</v>
      </c>
      <c r="G145" s="378">
        <v>30</v>
      </c>
      <c r="H145" s="413">
        <v>0</v>
      </c>
      <c r="I145" s="416" t="s">
        <v>219</v>
      </c>
      <c r="J145" s="414">
        <f>SUM(G145*400+I145)</f>
        <v>12009</v>
      </c>
      <c r="K145" s="278"/>
      <c r="L145" s="414">
        <v>12009</v>
      </c>
      <c r="M145" s="278"/>
      <c r="N145" s="248"/>
      <c r="O145" s="248"/>
      <c r="P145" s="248"/>
      <c r="Q145" s="248"/>
      <c r="R145" s="415"/>
      <c r="S145" s="278"/>
      <c r="T145" s="415"/>
      <c r="U145" s="278"/>
      <c r="V145" s="358"/>
      <c r="W145" s="278"/>
      <c r="X145" s="238">
        <v>80</v>
      </c>
      <c r="Y145" s="309" t="s">
        <v>63</v>
      </c>
      <c r="Z145" s="309" t="s">
        <v>1441</v>
      </c>
      <c r="AA145" s="309" t="s">
        <v>1442</v>
      </c>
      <c r="AB145" s="249"/>
      <c r="AC145" s="249"/>
      <c r="AD145" s="249"/>
      <c r="AE145" s="249"/>
      <c r="AF145" s="249"/>
    </row>
    <row r="146" spans="1:32" s="45" customFormat="1" ht="24" customHeight="1">
      <c r="A146" s="381">
        <v>81</v>
      </c>
      <c r="B146" s="381" t="s">
        <v>433</v>
      </c>
      <c r="C146" s="378">
        <v>2195</v>
      </c>
      <c r="D146" s="413">
        <v>104</v>
      </c>
      <c r="E146" s="378">
        <v>95</v>
      </c>
      <c r="F146" s="413" t="s">
        <v>1351</v>
      </c>
      <c r="G146" s="378">
        <v>26</v>
      </c>
      <c r="H146" s="413">
        <v>3</v>
      </c>
      <c r="I146" s="378">
        <v>26</v>
      </c>
      <c r="J146" s="414">
        <f>SUM(G146*400+H146*100+I146)</f>
        <v>10726</v>
      </c>
      <c r="K146" s="278"/>
      <c r="L146" s="414">
        <v>10726</v>
      </c>
      <c r="M146" s="278"/>
      <c r="N146" s="248"/>
      <c r="O146" s="248"/>
      <c r="P146" s="248"/>
      <c r="Q146" s="248"/>
      <c r="R146" s="415"/>
      <c r="S146" s="278"/>
      <c r="T146" s="415"/>
      <c r="U146" s="278"/>
      <c r="V146" s="358"/>
      <c r="W146" s="278"/>
      <c r="X146" s="238">
        <v>81</v>
      </c>
      <c r="Y146" s="309" t="s">
        <v>63</v>
      </c>
      <c r="Z146" s="309" t="s">
        <v>1443</v>
      </c>
      <c r="AA146" s="309" t="s">
        <v>1444</v>
      </c>
      <c r="AB146" s="249"/>
      <c r="AC146" s="249"/>
      <c r="AD146" s="249"/>
      <c r="AE146" s="249"/>
      <c r="AF146" s="249"/>
    </row>
    <row r="147" spans="1:32" s="45" customFormat="1" ht="24" customHeight="1">
      <c r="A147" s="381"/>
      <c r="B147" s="381" t="s">
        <v>433</v>
      </c>
      <c r="C147" s="378">
        <v>3227</v>
      </c>
      <c r="D147" s="413">
        <v>64</v>
      </c>
      <c r="E147" s="378">
        <v>27</v>
      </c>
      <c r="F147" s="413"/>
      <c r="G147" s="378">
        <v>10</v>
      </c>
      <c r="H147" s="378">
        <v>0</v>
      </c>
      <c r="I147" s="378">
        <v>0</v>
      </c>
      <c r="J147" s="414">
        <f>SUM(G147*400)</f>
        <v>4000</v>
      </c>
      <c r="K147" s="278"/>
      <c r="L147" s="414">
        <v>4000</v>
      </c>
      <c r="M147" s="278"/>
      <c r="N147" s="248"/>
      <c r="O147" s="248"/>
      <c r="P147" s="248"/>
      <c r="Q147" s="248"/>
      <c r="R147" s="415"/>
      <c r="S147" s="278"/>
      <c r="T147" s="415"/>
      <c r="U147" s="278"/>
      <c r="V147" s="358"/>
      <c r="W147" s="278"/>
      <c r="X147" s="238"/>
      <c r="Y147" s="309"/>
      <c r="Z147" s="309"/>
      <c r="AA147" s="309"/>
      <c r="AB147" s="249"/>
      <c r="AC147" s="249"/>
      <c r="AD147" s="249"/>
      <c r="AE147" s="249"/>
      <c r="AF147" s="249"/>
    </row>
    <row r="148" spans="1:32" s="45" customFormat="1" ht="24" customHeight="1">
      <c r="A148" s="381">
        <v>82</v>
      </c>
      <c r="B148" s="381" t="s">
        <v>433</v>
      </c>
      <c r="C148" s="378" t="s">
        <v>84</v>
      </c>
      <c r="D148" s="413">
        <v>95</v>
      </c>
      <c r="E148" s="378" t="s">
        <v>84</v>
      </c>
      <c r="F148" s="413" t="s">
        <v>1351</v>
      </c>
      <c r="G148" s="378">
        <v>14</v>
      </c>
      <c r="H148" s="378">
        <v>0</v>
      </c>
      <c r="I148" s="378">
        <v>0</v>
      </c>
      <c r="J148" s="414">
        <f>SUM(G148*400)</f>
        <v>5600</v>
      </c>
      <c r="K148" s="278"/>
      <c r="L148" s="414">
        <v>5600</v>
      </c>
      <c r="M148" s="278"/>
      <c r="N148" s="248"/>
      <c r="O148" s="248"/>
      <c r="P148" s="248"/>
      <c r="Q148" s="248"/>
      <c r="R148" s="415"/>
      <c r="S148" s="278"/>
      <c r="T148" s="415"/>
      <c r="U148" s="278"/>
      <c r="V148" s="358"/>
      <c r="W148" s="278"/>
      <c r="X148" s="238">
        <v>82</v>
      </c>
      <c r="Y148" s="309" t="s">
        <v>63</v>
      </c>
      <c r="Z148" s="309" t="s">
        <v>1445</v>
      </c>
      <c r="AA148" s="309" t="s">
        <v>1446</v>
      </c>
      <c r="AB148" s="249"/>
      <c r="AC148" s="249"/>
      <c r="AD148" s="249"/>
      <c r="AE148" s="249"/>
      <c r="AF148" s="249"/>
    </row>
    <row r="149" spans="1:32" s="45" customFormat="1" ht="24" customHeight="1">
      <c r="A149" s="381">
        <v>83</v>
      </c>
      <c r="B149" s="381" t="s">
        <v>433</v>
      </c>
      <c r="C149" s="378" t="s">
        <v>84</v>
      </c>
      <c r="D149" s="413">
        <v>95</v>
      </c>
      <c r="E149" s="378" t="s">
        <v>84</v>
      </c>
      <c r="F149" s="413" t="s">
        <v>1351</v>
      </c>
      <c r="G149" s="378">
        <v>14</v>
      </c>
      <c r="H149" s="378">
        <v>0</v>
      </c>
      <c r="I149" s="378">
        <v>0</v>
      </c>
      <c r="J149" s="414">
        <f>SUM(G149*400)</f>
        <v>5600</v>
      </c>
      <c r="K149" s="278"/>
      <c r="L149" s="414">
        <v>5600</v>
      </c>
      <c r="M149" s="278"/>
      <c r="N149" s="248"/>
      <c r="O149" s="248"/>
      <c r="P149" s="248"/>
      <c r="Q149" s="248"/>
      <c r="R149" s="415"/>
      <c r="S149" s="278"/>
      <c r="T149" s="415"/>
      <c r="U149" s="278"/>
      <c r="V149" s="358"/>
      <c r="W149" s="278"/>
      <c r="X149" s="238">
        <v>83</v>
      </c>
      <c r="Y149" s="309" t="s">
        <v>63</v>
      </c>
      <c r="Z149" s="309" t="s">
        <v>1447</v>
      </c>
      <c r="AA149" s="309" t="s">
        <v>1448</v>
      </c>
      <c r="AB149" s="249"/>
      <c r="AC149" s="249"/>
      <c r="AD149" s="249"/>
      <c r="AE149" s="249"/>
      <c r="AF149" s="249"/>
    </row>
    <row r="150" spans="1:32" s="45" customFormat="1" ht="24" customHeight="1">
      <c r="A150" s="381">
        <v>84</v>
      </c>
      <c r="B150" s="381" t="s">
        <v>433</v>
      </c>
      <c r="C150" s="378" t="s">
        <v>84</v>
      </c>
      <c r="D150" s="413">
        <v>120</v>
      </c>
      <c r="E150" s="378" t="s">
        <v>84</v>
      </c>
      <c r="F150" s="413" t="s">
        <v>1351</v>
      </c>
      <c r="G150" s="378">
        <v>36</v>
      </c>
      <c r="H150" s="413">
        <v>0</v>
      </c>
      <c r="I150" s="378">
        <v>99</v>
      </c>
      <c r="J150" s="414">
        <f>SUM(G150*400+I150)</f>
        <v>14499</v>
      </c>
      <c r="K150" s="278"/>
      <c r="L150" s="414">
        <v>14499</v>
      </c>
      <c r="M150" s="278"/>
      <c r="N150" s="248"/>
      <c r="O150" s="248"/>
      <c r="P150" s="248"/>
      <c r="Q150" s="248"/>
      <c r="R150" s="415"/>
      <c r="S150" s="278"/>
      <c r="T150" s="415"/>
      <c r="U150" s="278"/>
      <c r="V150" s="358"/>
      <c r="W150" s="278"/>
      <c r="X150" s="238">
        <v>84</v>
      </c>
      <c r="Y150" s="309" t="s">
        <v>70</v>
      </c>
      <c r="Z150" s="309" t="s">
        <v>1449</v>
      </c>
      <c r="AA150" s="309" t="s">
        <v>1450</v>
      </c>
      <c r="AB150" s="249"/>
      <c r="AC150" s="249"/>
      <c r="AD150" s="249"/>
      <c r="AE150" s="249"/>
      <c r="AF150" s="249"/>
    </row>
    <row r="151" spans="1:32" s="45" customFormat="1" ht="24" customHeight="1">
      <c r="A151" s="381"/>
      <c r="B151" s="381"/>
      <c r="C151" s="378"/>
      <c r="D151" s="413"/>
      <c r="E151" s="378"/>
      <c r="F151" s="413"/>
      <c r="G151" s="378"/>
      <c r="H151" s="413"/>
      <c r="I151" s="378"/>
      <c r="J151" s="414"/>
      <c r="K151" s="278"/>
      <c r="L151" s="414"/>
      <c r="M151" s="278"/>
      <c r="N151" s="248"/>
      <c r="O151" s="248"/>
      <c r="P151" s="248"/>
      <c r="Q151" s="248"/>
      <c r="R151" s="415"/>
      <c r="S151" s="278"/>
      <c r="T151" s="415"/>
      <c r="U151" s="278"/>
      <c r="V151" s="358"/>
      <c r="W151" s="278"/>
      <c r="X151" s="238"/>
      <c r="Y151" s="309"/>
      <c r="Z151" s="309"/>
      <c r="AA151" s="309" t="s">
        <v>212</v>
      </c>
      <c r="AB151" s="249"/>
      <c r="AC151" s="249"/>
      <c r="AD151" s="249"/>
      <c r="AE151" s="249"/>
      <c r="AF151" s="249"/>
    </row>
    <row r="152" spans="1:32" s="45" customFormat="1" ht="24" customHeight="1">
      <c r="A152" s="381">
        <v>85</v>
      </c>
      <c r="B152" s="381" t="s">
        <v>433</v>
      </c>
      <c r="C152" s="378">
        <v>5340</v>
      </c>
      <c r="D152" s="413">
        <v>82</v>
      </c>
      <c r="E152" s="378">
        <v>40</v>
      </c>
      <c r="F152" s="413" t="s">
        <v>1351</v>
      </c>
      <c r="G152" s="378">
        <v>15</v>
      </c>
      <c r="H152" s="413">
        <v>1</v>
      </c>
      <c r="I152" s="378">
        <v>58</v>
      </c>
      <c r="J152" s="414">
        <f>SUM(G152*400+H152*100+I152)</f>
        <v>6158</v>
      </c>
      <c r="K152" s="278"/>
      <c r="L152" s="414">
        <v>6158</v>
      </c>
      <c r="M152" s="278"/>
      <c r="N152" s="248"/>
      <c r="O152" s="248"/>
      <c r="P152" s="248"/>
      <c r="Q152" s="248"/>
      <c r="R152" s="415"/>
      <c r="S152" s="278"/>
      <c r="T152" s="415"/>
      <c r="U152" s="278"/>
      <c r="V152" s="358"/>
      <c r="W152" s="278"/>
      <c r="X152" s="238">
        <v>85</v>
      </c>
      <c r="Y152" s="309" t="s">
        <v>63</v>
      </c>
      <c r="Z152" s="309" t="s">
        <v>1451</v>
      </c>
      <c r="AA152" s="309" t="s">
        <v>1452</v>
      </c>
      <c r="AB152" s="249"/>
      <c r="AC152" s="249"/>
      <c r="AD152" s="249"/>
      <c r="AE152" s="249"/>
      <c r="AF152" s="249"/>
    </row>
    <row r="153" spans="1:32" s="45" customFormat="1" ht="24" customHeight="1">
      <c r="A153" s="381">
        <v>86</v>
      </c>
      <c r="B153" s="381" t="s">
        <v>433</v>
      </c>
      <c r="C153" s="378">
        <v>1389</v>
      </c>
      <c r="D153" s="413">
        <v>47</v>
      </c>
      <c r="E153" s="378">
        <v>89</v>
      </c>
      <c r="F153" s="413" t="s">
        <v>1351</v>
      </c>
      <c r="G153" s="378">
        <v>28</v>
      </c>
      <c r="H153" s="413">
        <v>1</v>
      </c>
      <c r="I153" s="378">
        <v>27</v>
      </c>
      <c r="J153" s="414">
        <f>SUM(G153*400+H153*100+I153)</f>
        <v>11327</v>
      </c>
      <c r="K153" s="278"/>
      <c r="L153" s="414">
        <v>11327</v>
      </c>
      <c r="M153" s="278"/>
      <c r="N153" s="248"/>
      <c r="O153" s="248"/>
      <c r="P153" s="248"/>
      <c r="Q153" s="248"/>
      <c r="R153" s="415"/>
      <c r="S153" s="278"/>
      <c r="T153" s="415"/>
      <c r="U153" s="278"/>
      <c r="V153" s="358"/>
      <c r="W153" s="278"/>
      <c r="X153" s="238">
        <v>86</v>
      </c>
      <c r="Y153" s="309" t="s">
        <v>86</v>
      </c>
      <c r="Z153" s="309" t="s">
        <v>1453</v>
      </c>
      <c r="AA153" s="309" t="s">
        <v>1454</v>
      </c>
      <c r="AB153" s="249"/>
      <c r="AC153" s="249"/>
      <c r="AD153" s="249"/>
      <c r="AE153" s="249"/>
      <c r="AF153" s="249"/>
    </row>
    <row r="154" spans="1:32" s="45" customFormat="1" ht="24" customHeight="1">
      <c r="A154" s="381">
        <v>87</v>
      </c>
      <c r="B154" s="381" t="s">
        <v>433</v>
      </c>
      <c r="C154" s="378">
        <v>1470</v>
      </c>
      <c r="D154" s="413">
        <v>91</v>
      </c>
      <c r="E154" s="378">
        <v>70</v>
      </c>
      <c r="F154" s="413" t="s">
        <v>1351</v>
      </c>
      <c r="G154" s="378">
        <v>20</v>
      </c>
      <c r="H154" s="378">
        <v>0</v>
      </c>
      <c r="I154" s="378">
        <v>0</v>
      </c>
      <c r="J154" s="414">
        <f>SUM(G154*400)</f>
        <v>8000</v>
      </c>
      <c r="K154" s="278"/>
      <c r="L154" s="414">
        <v>8000</v>
      </c>
      <c r="M154" s="278"/>
      <c r="N154" s="248"/>
      <c r="O154" s="248"/>
      <c r="P154" s="248"/>
      <c r="Q154" s="248"/>
      <c r="R154" s="415"/>
      <c r="S154" s="278"/>
      <c r="T154" s="415"/>
      <c r="U154" s="278"/>
      <c r="V154" s="358"/>
      <c r="W154" s="278"/>
      <c r="X154" s="238">
        <v>87</v>
      </c>
      <c r="Y154" s="309" t="s">
        <v>63</v>
      </c>
      <c r="Z154" s="309" t="s">
        <v>1455</v>
      </c>
      <c r="AA154" s="309" t="s">
        <v>1456</v>
      </c>
      <c r="AB154" s="249"/>
      <c r="AC154" s="249"/>
      <c r="AD154" s="249"/>
      <c r="AE154" s="249"/>
      <c r="AF154" s="249"/>
    </row>
    <row r="155" spans="1:32" s="45" customFormat="1" ht="24" customHeight="1">
      <c r="A155" s="381">
        <v>88</v>
      </c>
      <c r="B155" s="381" t="s">
        <v>433</v>
      </c>
      <c r="C155" s="378">
        <v>1466</v>
      </c>
      <c r="D155" s="413">
        <v>80</v>
      </c>
      <c r="E155" s="378" t="s">
        <v>84</v>
      </c>
      <c r="F155" s="413" t="s">
        <v>1351</v>
      </c>
      <c r="G155" s="378">
        <v>32</v>
      </c>
      <c r="H155" s="413">
        <v>2</v>
      </c>
      <c r="I155" s="378">
        <v>17</v>
      </c>
      <c r="J155" s="414">
        <f>SUM(G155*400+H155*100+I155)</f>
        <v>13017</v>
      </c>
      <c r="K155" s="278"/>
      <c r="L155" s="414">
        <v>13017</v>
      </c>
      <c r="M155" s="278"/>
      <c r="N155" s="248"/>
      <c r="O155" s="248"/>
      <c r="P155" s="248"/>
      <c r="Q155" s="248"/>
      <c r="R155" s="415"/>
      <c r="S155" s="278"/>
      <c r="T155" s="415"/>
      <c r="U155" s="278"/>
      <c r="V155" s="358"/>
      <c r="W155" s="278"/>
      <c r="X155" s="238">
        <v>88</v>
      </c>
      <c r="Y155" s="309" t="s">
        <v>86</v>
      </c>
      <c r="Z155" s="309" t="s">
        <v>1457</v>
      </c>
      <c r="AA155" s="309" t="s">
        <v>1458</v>
      </c>
      <c r="AB155" s="249"/>
      <c r="AC155" s="249"/>
      <c r="AD155" s="249"/>
      <c r="AE155" s="249"/>
      <c r="AF155" s="249"/>
    </row>
    <row r="156" spans="1:32" s="45" customFormat="1" ht="24" customHeight="1">
      <c r="A156" s="381"/>
      <c r="B156" s="381"/>
      <c r="C156" s="378"/>
      <c r="D156" s="413"/>
      <c r="E156" s="378"/>
      <c r="F156" s="413"/>
      <c r="G156" s="378"/>
      <c r="H156" s="413"/>
      <c r="I156" s="378"/>
      <c r="J156" s="414"/>
      <c r="K156" s="278"/>
      <c r="L156" s="414"/>
      <c r="M156" s="278"/>
      <c r="N156" s="248"/>
      <c r="O156" s="248"/>
      <c r="P156" s="248"/>
      <c r="Q156" s="248"/>
      <c r="R156" s="415"/>
      <c r="S156" s="278"/>
      <c r="T156" s="415"/>
      <c r="U156" s="278"/>
      <c r="V156" s="358"/>
      <c r="W156" s="278"/>
      <c r="X156" s="238"/>
      <c r="Y156" s="309"/>
      <c r="Z156" s="309" t="s">
        <v>1459</v>
      </c>
      <c r="AA156" s="309" t="s">
        <v>610</v>
      </c>
      <c r="AB156" s="249"/>
      <c r="AC156" s="249"/>
      <c r="AD156" s="249"/>
      <c r="AE156" s="249"/>
      <c r="AF156" s="249"/>
    </row>
    <row r="157" spans="1:32" s="45" customFormat="1" ht="24" customHeight="1">
      <c r="A157" s="381">
        <v>89</v>
      </c>
      <c r="B157" s="381" t="s">
        <v>433</v>
      </c>
      <c r="C157" s="378">
        <v>5294</v>
      </c>
      <c r="D157" s="413">
        <v>109</v>
      </c>
      <c r="E157" s="378">
        <v>94</v>
      </c>
      <c r="F157" s="413" t="s">
        <v>1351</v>
      </c>
      <c r="G157" s="378">
        <v>7</v>
      </c>
      <c r="H157" s="413">
        <v>3</v>
      </c>
      <c r="I157" s="378">
        <v>17</v>
      </c>
      <c r="J157" s="414">
        <f>SUM(G157*400+H157*100+I157)</f>
        <v>3117</v>
      </c>
      <c r="K157" s="278"/>
      <c r="L157" s="414">
        <v>3117</v>
      </c>
      <c r="M157" s="278"/>
      <c r="N157" s="248"/>
      <c r="O157" s="248"/>
      <c r="P157" s="248"/>
      <c r="Q157" s="248"/>
      <c r="R157" s="415"/>
      <c r="S157" s="278"/>
      <c r="T157" s="415"/>
      <c r="U157" s="278"/>
      <c r="V157" s="358"/>
      <c r="W157" s="278"/>
      <c r="X157" s="238">
        <v>89</v>
      </c>
      <c r="Y157" s="309" t="s">
        <v>70</v>
      </c>
      <c r="Z157" s="309" t="s">
        <v>1460</v>
      </c>
      <c r="AA157" s="309" t="s">
        <v>1461</v>
      </c>
      <c r="AB157" s="249"/>
      <c r="AC157" s="249"/>
      <c r="AD157" s="249"/>
      <c r="AE157" s="249"/>
      <c r="AF157" s="249"/>
    </row>
    <row r="158" spans="1:32" s="45" customFormat="1" ht="24" customHeight="1">
      <c r="A158" s="381">
        <v>90</v>
      </c>
      <c r="B158" s="381" t="s">
        <v>433</v>
      </c>
      <c r="C158" s="378">
        <v>5236</v>
      </c>
      <c r="D158" s="413">
        <v>22</v>
      </c>
      <c r="E158" s="378">
        <v>36</v>
      </c>
      <c r="F158" s="413" t="s">
        <v>1351</v>
      </c>
      <c r="G158" s="378">
        <v>10</v>
      </c>
      <c r="H158" s="413">
        <v>3</v>
      </c>
      <c r="I158" s="416">
        <v>47</v>
      </c>
      <c r="J158" s="414">
        <f>SUM(G158*400+H158*100+I158)</f>
        <v>4347</v>
      </c>
      <c r="K158" s="278"/>
      <c r="L158" s="414">
        <v>4347</v>
      </c>
      <c r="M158" s="278"/>
      <c r="N158" s="248"/>
      <c r="O158" s="248"/>
      <c r="P158" s="248"/>
      <c r="Q158" s="248"/>
      <c r="R158" s="415"/>
      <c r="S158" s="278"/>
      <c r="T158" s="415"/>
      <c r="U158" s="278"/>
      <c r="V158" s="358"/>
      <c r="W158" s="278"/>
      <c r="X158" s="238">
        <v>90</v>
      </c>
      <c r="Y158" s="309" t="s">
        <v>70</v>
      </c>
      <c r="Z158" s="309" t="s">
        <v>1462</v>
      </c>
      <c r="AA158" s="309" t="s">
        <v>1463</v>
      </c>
      <c r="AB158" s="249"/>
      <c r="AC158" s="249"/>
      <c r="AD158" s="249"/>
      <c r="AE158" s="249"/>
      <c r="AF158" s="249"/>
    </row>
    <row r="159" spans="1:32" s="45" customFormat="1" ht="24" customHeight="1">
      <c r="A159" s="381"/>
      <c r="B159" s="381"/>
      <c r="C159" s="378"/>
      <c r="D159" s="413"/>
      <c r="E159" s="378"/>
      <c r="F159" s="413"/>
      <c r="G159" s="378"/>
      <c r="H159" s="413"/>
      <c r="I159" s="378"/>
      <c r="J159" s="414"/>
      <c r="K159" s="278"/>
      <c r="L159" s="414"/>
      <c r="M159" s="278"/>
      <c r="N159" s="248"/>
      <c r="O159" s="248"/>
      <c r="P159" s="248"/>
      <c r="Q159" s="248"/>
      <c r="R159" s="415"/>
      <c r="S159" s="278"/>
      <c r="T159" s="415"/>
      <c r="U159" s="278"/>
      <c r="V159" s="358"/>
      <c r="W159" s="278"/>
      <c r="X159" s="238"/>
      <c r="Y159" s="309"/>
      <c r="Z159" s="309"/>
      <c r="AA159" s="309" t="s">
        <v>723</v>
      </c>
      <c r="AB159" s="249"/>
      <c r="AC159" s="249"/>
      <c r="AD159" s="249"/>
      <c r="AE159" s="249"/>
      <c r="AF159" s="249"/>
    </row>
    <row r="160" spans="1:32" s="45" customFormat="1" ht="24" customHeight="1">
      <c r="A160" s="381">
        <v>91</v>
      </c>
      <c r="B160" s="381" t="s">
        <v>459</v>
      </c>
      <c r="C160" s="378">
        <v>13</v>
      </c>
      <c r="D160" s="413">
        <v>2</v>
      </c>
      <c r="E160" s="378">
        <v>13</v>
      </c>
      <c r="F160" s="413" t="s">
        <v>1351</v>
      </c>
      <c r="G160" s="378">
        <v>31</v>
      </c>
      <c r="H160" s="413">
        <v>3</v>
      </c>
      <c r="I160" s="378">
        <v>20</v>
      </c>
      <c r="J160" s="414">
        <f>SUM(G160*400+H160*100+I160)</f>
        <v>12720</v>
      </c>
      <c r="K160" s="278"/>
      <c r="L160" s="414">
        <v>12720</v>
      </c>
      <c r="M160" s="278"/>
      <c r="N160" s="248"/>
      <c r="O160" s="248"/>
      <c r="P160" s="248"/>
      <c r="Q160" s="248"/>
      <c r="R160" s="415"/>
      <c r="S160" s="278"/>
      <c r="T160" s="415"/>
      <c r="U160" s="278"/>
      <c r="V160" s="358"/>
      <c r="W160" s="278"/>
      <c r="X160" s="238">
        <v>91</v>
      </c>
      <c r="Y160" s="309" t="s">
        <v>70</v>
      </c>
      <c r="Z160" s="309" t="s">
        <v>1464</v>
      </c>
      <c r="AA160" s="309" t="s">
        <v>1465</v>
      </c>
      <c r="AB160" s="249"/>
      <c r="AC160" s="249"/>
      <c r="AD160" s="249"/>
      <c r="AE160" s="249"/>
      <c r="AF160" s="249"/>
    </row>
    <row r="161" spans="1:32" s="45" customFormat="1" ht="24" customHeight="1">
      <c r="A161" s="381">
        <v>92</v>
      </c>
      <c r="B161" s="381" t="s">
        <v>433</v>
      </c>
      <c r="C161" s="378" t="s">
        <v>84</v>
      </c>
      <c r="D161" s="413">
        <v>60</v>
      </c>
      <c r="E161" s="378" t="s">
        <v>84</v>
      </c>
      <c r="F161" s="413" t="s">
        <v>1351</v>
      </c>
      <c r="G161" s="378">
        <v>32</v>
      </c>
      <c r="H161" s="413">
        <v>3</v>
      </c>
      <c r="I161" s="378">
        <v>84</v>
      </c>
      <c r="J161" s="414">
        <f>SUM(G161*400+H161*100+I161)</f>
        <v>13184</v>
      </c>
      <c r="K161" s="278"/>
      <c r="L161" s="414">
        <v>13184</v>
      </c>
      <c r="M161" s="278"/>
      <c r="N161" s="248"/>
      <c r="O161" s="248"/>
      <c r="P161" s="248"/>
      <c r="Q161" s="248"/>
      <c r="R161" s="415"/>
      <c r="S161" s="278"/>
      <c r="T161" s="415"/>
      <c r="U161" s="278"/>
      <c r="V161" s="358"/>
      <c r="W161" s="278"/>
      <c r="X161" s="238">
        <v>92</v>
      </c>
      <c r="Y161" s="309" t="s">
        <v>63</v>
      </c>
      <c r="Z161" s="309" t="s">
        <v>1466</v>
      </c>
      <c r="AA161" s="309" t="s">
        <v>1467</v>
      </c>
      <c r="AB161" s="249"/>
      <c r="AC161" s="249"/>
      <c r="AD161" s="249"/>
      <c r="AE161" s="249"/>
      <c r="AF161" s="249"/>
    </row>
    <row r="162" spans="1:32" s="45" customFormat="1" ht="24" customHeight="1">
      <c r="A162" s="381">
        <v>93</v>
      </c>
      <c r="B162" s="381" t="s">
        <v>433</v>
      </c>
      <c r="C162" s="378">
        <v>1246</v>
      </c>
      <c r="D162" s="413">
        <v>17</v>
      </c>
      <c r="E162" s="378">
        <v>46</v>
      </c>
      <c r="F162" s="413" t="s">
        <v>1351</v>
      </c>
      <c r="G162" s="378">
        <v>13</v>
      </c>
      <c r="H162" s="378">
        <v>0</v>
      </c>
      <c r="I162" s="378">
        <v>0</v>
      </c>
      <c r="J162" s="414">
        <f>SUM(G162*400)</f>
        <v>5200</v>
      </c>
      <c r="K162" s="278"/>
      <c r="L162" s="414">
        <v>5200</v>
      </c>
      <c r="M162" s="278"/>
      <c r="N162" s="248"/>
      <c r="O162" s="248"/>
      <c r="P162" s="248"/>
      <c r="Q162" s="248"/>
      <c r="R162" s="415"/>
      <c r="S162" s="278"/>
      <c r="T162" s="415"/>
      <c r="U162" s="278"/>
      <c r="V162" s="358"/>
      <c r="W162" s="278"/>
      <c r="X162" s="238">
        <v>93</v>
      </c>
      <c r="Y162" s="309" t="s">
        <v>70</v>
      </c>
      <c r="Z162" s="309" t="s">
        <v>1468</v>
      </c>
      <c r="AA162" s="309" t="s">
        <v>1469</v>
      </c>
      <c r="AB162" s="249"/>
      <c r="AC162" s="249"/>
      <c r="AD162" s="249"/>
      <c r="AE162" s="249"/>
      <c r="AF162" s="249"/>
    </row>
    <row r="163" spans="1:32" s="45" customFormat="1" ht="24" customHeight="1">
      <c r="A163" s="381"/>
      <c r="B163" s="381"/>
      <c r="C163" s="378"/>
      <c r="D163" s="413"/>
      <c r="E163" s="378"/>
      <c r="F163" s="413"/>
      <c r="G163" s="378"/>
      <c r="H163" s="413"/>
      <c r="I163" s="378"/>
      <c r="J163" s="414"/>
      <c r="K163" s="278"/>
      <c r="L163" s="414"/>
      <c r="M163" s="278"/>
      <c r="N163" s="248"/>
      <c r="O163" s="248"/>
      <c r="P163" s="248"/>
      <c r="Q163" s="248"/>
      <c r="R163" s="415"/>
      <c r="S163" s="278"/>
      <c r="T163" s="415"/>
      <c r="U163" s="278"/>
      <c r="V163" s="358"/>
      <c r="W163" s="278"/>
      <c r="X163" s="238"/>
      <c r="Y163" s="309"/>
      <c r="Z163" s="309"/>
      <c r="AA163" s="309" t="s">
        <v>1440</v>
      </c>
      <c r="AB163" s="249"/>
      <c r="AC163" s="249"/>
      <c r="AD163" s="249"/>
      <c r="AE163" s="249"/>
      <c r="AF163" s="249"/>
    </row>
    <row r="164" spans="1:32" s="45" customFormat="1" ht="24" customHeight="1">
      <c r="A164" s="381">
        <v>94</v>
      </c>
      <c r="B164" s="381" t="s">
        <v>433</v>
      </c>
      <c r="C164" s="378">
        <v>3227</v>
      </c>
      <c r="D164" s="413">
        <v>64</v>
      </c>
      <c r="E164" s="378">
        <v>27</v>
      </c>
      <c r="F164" s="413" t="s">
        <v>1351</v>
      </c>
      <c r="G164" s="378">
        <v>20</v>
      </c>
      <c r="H164" s="378">
        <v>0</v>
      </c>
      <c r="I164" s="378">
        <v>0</v>
      </c>
      <c r="J164" s="414">
        <f>SUM(G164*400)</f>
        <v>8000</v>
      </c>
      <c r="K164" s="278"/>
      <c r="L164" s="414">
        <v>8000</v>
      </c>
      <c r="M164" s="278"/>
      <c r="N164" s="248"/>
      <c r="O164" s="248"/>
      <c r="P164" s="248"/>
      <c r="Q164" s="248"/>
      <c r="R164" s="415"/>
      <c r="S164" s="278"/>
      <c r="T164" s="415"/>
      <c r="U164" s="278"/>
      <c r="V164" s="358"/>
      <c r="W164" s="278"/>
      <c r="X164" s="238">
        <v>94</v>
      </c>
      <c r="Y164" s="309" t="s">
        <v>86</v>
      </c>
      <c r="Z164" s="309" t="s">
        <v>1470</v>
      </c>
      <c r="AA164" s="309" t="s">
        <v>1471</v>
      </c>
      <c r="AB164" s="249"/>
      <c r="AC164" s="249"/>
      <c r="AD164" s="249"/>
      <c r="AE164" s="249"/>
      <c r="AF164" s="249"/>
    </row>
    <row r="165" spans="1:32" s="45" customFormat="1" ht="25.2" customHeight="1">
      <c r="A165" s="381"/>
      <c r="B165" s="381" t="s">
        <v>433</v>
      </c>
      <c r="C165" s="378">
        <v>5923</v>
      </c>
      <c r="D165" s="413">
        <v>45</v>
      </c>
      <c r="E165" s="378">
        <v>23</v>
      </c>
      <c r="F165" s="413"/>
      <c r="G165" s="378">
        <v>4</v>
      </c>
      <c r="H165" s="413">
        <v>0</v>
      </c>
      <c r="I165" s="378">
        <v>31</v>
      </c>
      <c r="J165" s="414">
        <f>SUM(G165*400+I165)</f>
        <v>1631</v>
      </c>
      <c r="K165" s="278"/>
      <c r="L165" s="414">
        <v>1631</v>
      </c>
      <c r="M165" s="278"/>
      <c r="N165" s="248"/>
      <c r="O165" s="248"/>
      <c r="P165" s="248"/>
      <c r="Q165" s="248"/>
      <c r="R165" s="415"/>
      <c r="S165" s="278"/>
      <c r="T165" s="415"/>
      <c r="U165" s="278"/>
      <c r="V165" s="358"/>
      <c r="W165" s="278"/>
      <c r="X165" s="238"/>
      <c r="Y165" s="309"/>
      <c r="Z165" s="309"/>
      <c r="AA165" s="309"/>
      <c r="AB165" s="249"/>
      <c r="AC165" s="249"/>
      <c r="AD165" s="249"/>
      <c r="AE165" s="249"/>
      <c r="AF165" s="249"/>
    </row>
    <row r="166" spans="1:32" s="45" customFormat="1" ht="25.2" customHeight="1">
      <c r="A166" s="381"/>
      <c r="B166" s="381" t="s">
        <v>433</v>
      </c>
      <c r="C166" s="378">
        <v>2220</v>
      </c>
      <c r="D166" s="413">
        <v>118</v>
      </c>
      <c r="E166" s="378">
        <v>20</v>
      </c>
      <c r="F166" s="413"/>
      <c r="G166" s="378">
        <v>11</v>
      </c>
      <c r="H166" s="413">
        <v>0</v>
      </c>
      <c r="I166" s="378">
        <v>62</v>
      </c>
      <c r="J166" s="414">
        <f>SUM(G166*400+I166)</f>
        <v>4462</v>
      </c>
      <c r="K166" s="278"/>
      <c r="L166" s="414">
        <v>4462</v>
      </c>
      <c r="M166" s="278"/>
      <c r="N166" s="248"/>
      <c r="O166" s="248"/>
      <c r="P166" s="248"/>
      <c r="Q166" s="248"/>
      <c r="R166" s="415"/>
      <c r="S166" s="278"/>
      <c r="T166" s="415"/>
      <c r="U166" s="278"/>
      <c r="V166" s="358"/>
      <c r="W166" s="278"/>
      <c r="X166" s="238"/>
      <c r="Y166" s="309"/>
      <c r="Z166" s="309"/>
      <c r="AA166" s="309"/>
      <c r="AB166" s="249"/>
      <c r="AC166" s="249"/>
      <c r="AD166" s="249"/>
      <c r="AE166" s="249"/>
      <c r="AF166" s="249"/>
    </row>
    <row r="167" spans="1:32" s="45" customFormat="1" ht="25.2" customHeight="1">
      <c r="A167" s="381"/>
      <c r="B167" s="381" t="s">
        <v>433</v>
      </c>
      <c r="C167" s="378">
        <v>3931</v>
      </c>
      <c r="D167" s="413">
        <v>84</v>
      </c>
      <c r="E167" s="378">
        <v>31</v>
      </c>
      <c r="F167" s="413"/>
      <c r="G167" s="378">
        <v>8</v>
      </c>
      <c r="H167" s="378">
        <v>0</v>
      </c>
      <c r="I167" s="378">
        <v>0</v>
      </c>
      <c r="J167" s="414">
        <f>SUM(G167*400)</f>
        <v>3200</v>
      </c>
      <c r="K167" s="278"/>
      <c r="L167" s="414">
        <v>3200</v>
      </c>
      <c r="M167" s="278"/>
      <c r="N167" s="248"/>
      <c r="O167" s="248"/>
      <c r="P167" s="248"/>
      <c r="Q167" s="248"/>
      <c r="R167" s="415"/>
      <c r="S167" s="278"/>
      <c r="T167" s="415"/>
      <c r="U167" s="278"/>
      <c r="V167" s="358"/>
      <c r="W167" s="278"/>
      <c r="X167" s="238"/>
      <c r="Y167" s="309"/>
      <c r="Z167" s="309"/>
      <c r="AA167" s="309"/>
      <c r="AB167" s="249"/>
      <c r="AC167" s="249"/>
      <c r="AD167" s="249"/>
      <c r="AE167" s="249"/>
      <c r="AF167" s="249"/>
    </row>
    <row r="168" spans="1:32" s="45" customFormat="1" ht="25.2" customHeight="1">
      <c r="A168" s="381">
        <v>95</v>
      </c>
      <c r="B168" s="381" t="s">
        <v>433</v>
      </c>
      <c r="C168" s="378">
        <v>1642</v>
      </c>
      <c r="D168" s="413">
        <v>14</v>
      </c>
      <c r="E168" s="378">
        <v>42</v>
      </c>
      <c r="F168" s="413" t="s">
        <v>1351</v>
      </c>
      <c r="G168" s="378">
        <v>29</v>
      </c>
      <c r="H168" s="413">
        <v>3</v>
      </c>
      <c r="I168" s="378">
        <v>74</v>
      </c>
      <c r="J168" s="414">
        <f>SUM(G168*400+H168*100+I168)</f>
        <v>11974</v>
      </c>
      <c r="K168" s="278"/>
      <c r="L168" s="414">
        <v>11974</v>
      </c>
      <c r="M168" s="278"/>
      <c r="N168" s="248"/>
      <c r="O168" s="248"/>
      <c r="P168" s="248"/>
      <c r="Q168" s="248"/>
      <c r="R168" s="415"/>
      <c r="S168" s="278"/>
      <c r="T168" s="415"/>
      <c r="U168" s="278"/>
      <c r="V168" s="358"/>
      <c r="W168" s="278"/>
      <c r="X168" s="238">
        <v>95</v>
      </c>
      <c r="Y168" s="309" t="s">
        <v>70</v>
      </c>
      <c r="Z168" s="309" t="s">
        <v>1472</v>
      </c>
      <c r="AA168" s="309" t="s">
        <v>1473</v>
      </c>
      <c r="AB168" s="249"/>
      <c r="AC168" s="249"/>
      <c r="AD168" s="249"/>
      <c r="AE168" s="249"/>
      <c r="AF168" s="249"/>
    </row>
    <row r="169" spans="1:32" s="45" customFormat="1" ht="25.2" customHeight="1">
      <c r="A169" s="381"/>
      <c r="B169" s="381"/>
      <c r="C169" s="378"/>
      <c r="D169" s="413"/>
      <c r="E169" s="378"/>
      <c r="F169" s="413"/>
      <c r="G169" s="378"/>
      <c r="H169" s="413"/>
      <c r="I169" s="378"/>
      <c r="J169" s="414"/>
      <c r="K169" s="278"/>
      <c r="L169" s="414"/>
      <c r="M169" s="278"/>
      <c r="N169" s="248"/>
      <c r="O169" s="248"/>
      <c r="P169" s="248"/>
      <c r="Q169" s="248"/>
      <c r="R169" s="415"/>
      <c r="S169" s="278"/>
      <c r="T169" s="415"/>
      <c r="U169" s="278"/>
      <c r="V169" s="358"/>
      <c r="W169" s="278"/>
      <c r="X169" s="238"/>
      <c r="Y169" s="309"/>
      <c r="Z169" s="309"/>
      <c r="AA169" s="309" t="s">
        <v>1474</v>
      </c>
      <c r="AB169" s="249"/>
      <c r="AC169" s="249"/>
      <c r="AD169" s="249"/>
      <c r="AE169" s="249"/>
      <c r="AF169" s="249"/>
    </row>
    <row r="170" spans="1:32" s="45" customFormat="1" ht="25.2" customHeight="1">
      <c r="A170" s="381">
        <v>96</v>
      </c>
      <c r="B170" s="381" t="s">
        <v>433</v>
      </c>
      <c r="C170" s="378">
        <v>1373</v>
      </c>
      <c r="D170" s="413">
        <v>12</v>
      </c>
      <c r="E170" s="378">
        <v>73</v>
      </c>
      <c r="F170" s="413" t="s">
        <v>1351</v>
      </c>
      <c r="G170" s="378">
        <v>11</v>
      </c>
      <c r="H170" s="378">
        <v>0</v>
      </c>
      <c r="I170" s="378">
        <v>0</v>
      </c>
      <c r="J170" s="414">
        <f>SUM(G170*400)</f>
        <v>4400</v>
      </c>
      <c r="K170" s="278"/>
      <c r="L170" s="414">
        <v>4400</v>
      </c>
      <c r="M170" s="278"/>
      <c r="N170" s="248"/>
      <c r="O170" s="248"/>
      <c r="P170" s="248"/>
      <c r="Q170" s="248"/>
      <c r="R170" s="415"/>
      <c r="S170" s="278"/>
      <c r="T170" s="415"/>
      <c r="U170" s="278"/>
      <c r="V170" s="358"/>
      <c r="W170" s="278"/>
      <c r="X170" s="238">
        <v>96</v>
      </c>
      <c r="Y170" s="309" t="s">
        <v>70</v>
      </c>
      <c r="Z170" s="309" t="s">
        <v>1475</v>
      </c>
      <c r="AA170" s="309" t="s">
        <v>1476</v>
      </c>
      <c r="AB170" s="249"/>
      <c r="AC170" s="249"/>
      <c r="AD170" s="249"/>
      <c r="AE170" s="249"/>
      <c r="AF170" s="249"/>
    </row>
    <row r="171" spans="1:32" s="45" customFormat="1" ht="25.2" customHeight="1">
      <c r="A171" s="381"/>
      <c r="B171" s="381"/>
      <c r="C171" s="378"/>
      <c r="D171" s="413"/>
      <c r="E171" s="378"/>
      <c r="F171" s="413"/>
      <c r="G171" s="378"/>
      <c r="H171" s="413"/>
      <c r="I171" s="378"/>
      <c r="J171" s="414"/>
      <c r="K171" s="278"/>
      <c r="L171" s="414"/>
      <c r="M171" s="278"/>
      <c r="N171" s="248"/>
      <c r="O171" s="248"/>
      <c r="P171" s="248"/>
      <c r="Q171" s="248"/>
      <c r="R171" s="415"/>
      <c r="S171" s="278"/>
      <c r="T171" s="415"/>
      <c r="U171" s="278"/>
      <c r="V171" s="358"/>
      <c r="W171" s="278"/>
      <c r="X171" s="238"/>
      <c r="Y171" s="309"/>
      <c r="Z171" s="309"/>
      <c r="AA171" s="309" t="s">
        <v>1440</v>
      </c>
      <c r="AB171" s="249"/>
      <c r="AC171" s="249"/>
      <c r="AD171" s="249"/>
      <c r="AE171" s="249"/>
      <c r="AF171" s="249"/>
    </row>
    <row r="172" spans="1:32" s="45" customFormat="1" ht="25.2" customHeight="1">
      <c r="A172" s="381">
        <v>97</v>
      </c>
      <c r="B172" s="381" t="s">
        <v>433</v>
      </c>
      <c r="C172" s="378">
        <v>5354</v>
      </c>
      <c r="D172" s="413">
        <v>106</v>
      </c>
      <c r="E172" s="378">
        <v>54</v>
      </c>
      <c r="F172" s="413" t="s">
        <v>1351</v>
      </c>
      <c r="G172" s="378">
        <v>10</v>
      </c>
      <c r="H172" s="378">
        <v>0</v>
      </c>
      <c r="I172" s="378">
        <v>0</v>
      </c>
      <c r="J172" s="414">
        <f>SUM(G172*400)</f>
        <v>4000</v>
      </c>
      <c r="K172" s="278"/>
      <c r="L172" s="414">
        <v>4000</v>
      </c>
      <c r="M172" s="278"/>
      <c r="N172" s="248"/>
      <c r="O172" s="248"/>
      <c r="P172" s="248"/>
      <c r="Q172" s="248"/>
      <c r="R172" s="415"/>
      <c r="S172" s="278"/>
      <c r="T172" s="415"/>
      <c r="U172" s="278"/>
      <c r="V172" s="358"/>
      <c r="W172" s="278"/>
      <c r="X172" s="238">
        <v>97</v>
      </c>
      <c r="Y172" s="309" t="s">
        <v>70</v>
      </c>
      <c r="Z172" s="309" t="s">
        <v>1477</v>
      </c>
      <c r="AA172" s="309" t="s">
        <v>1478</v>
      </c>
      <c r="AB172" s="249"/>
      <c r="AC172" s="249"/>
      <c r="AD172" s="249"/>
      <c r="AE172" s="249"/>
      <c r="AF172" s="249"/>
    </row>
    <row r="173" spans="1:32" s="45" customFormat="1" ht="25.2" customHeight="1">
      <c r="A173" s="381">
        <v>98</v>
      </c>
      <c r="B173" s="381" t="s">
        <v>433</v>
      </c>
      <c r="C173" s="378">
        <v>2813</v>
      </c>
      <c r="D173" s="413">
        <v>45</v>
      </c>
      <c r="E173" s="378">
        <v>13</v>
      </c>
      <c r="F173" s="413" t="s">
        <v>1351</v>
      </c>
      <c r="G173" s="378">
        <v>10</v>
      </c>
      <c r="H173" s="378">
        <v>0</v>
      </c>
      <c r="I173" s="378">
        <v>0</v>
      </c>
      <c r="J173" s="414">
        <f>SUM(G173*400)</f>
        <v>4000</v>
      </c>
      <c r="K173" s="278"/>
      <c r="L173" s="414">
        <v>4000</v>
      </c>
      <c r="M173" s="278"/>
      <c r="N173" s="248"/>
      <c r="O173" s="248"/>
      <c r="P173" s="248"/>
      <c r="Q173" s="248"/>
      <c r="R173" s="415"/>
      <c r="S173" s="278"/>
      <c r="T173" s="415"/>
      <c r="U173" s="278"/>
      <c r="V173" s="358"/>
      <c r="W173" s="278"/>
      <c r="X173" s="238">
        <v>98</v>
      </c>
      <c r="Y173" s="309" t="s">
        <v>70</v>
      </c>
      <c r="Z173" s="309" t="s">
        <v>1479</v>
      </c>
      <c r="AA173" s="309" t="s">
        <v>1480</v>
      </c>
      <c r="AB173" s="249"/>
      <c r="AC173" s="249"/>
      <c r="AD173" s="249"/>
      <c r="AE173" s="249"/>
      <c r="AF173" s="249"/>
    </row>
    <row r="174" spans="1:32" s="45" customFormat="1" ht="25.2" customHeight="1">
      <c r="A174" s="381"/>
      <c r="B174" s="381" t="s">
        <v>433</v>
      </c>
      <c r="C174" s="378">
        <v>7462</v>
      </c>
      <c r="D174" s="413">
        <v>138</v>
      </c>
      <c r="E174" s="378">
        <v>62</v>
      </c>
      <c r="F174" s="413"/>
      <c r="G174" s="378">
        <v>4</v>
      </c>
      <c r="H174" s="413">
        <v>2</v>
      </c>
      <c r="I174" s="378">
        <v>44</v>
      </c>
      <c r="J174" s="414">
        <f>SUM(G174*400+H174*100+I174)</f>
        <v>1844</v>
      </c>
      <c r="K174" s="278"/>
      <c r="L174" s="414">
        <v>1844</v>
      </c>
      <c r="M174" s="278"/>
      <c r="N174" s="248"/>
      <c r="O174" s="248"/>
      <c r="P174" s="248"/>
      <c r="Q174" s="248"/>
      <c r="R174" s="415"/>
      <c r="S174" s="278"/>
      <c r="T174" s="415"/>
      <c r="U174" s="278"/>
      <c r="V174" s="358"/>
      <c r="W174" s="278"/>
      <c r="X174" s="238"/>
      <c r="Y174" s="309"/>
      <c r="Z174" s="309"/>
      <c r="AA174" s="309"/>
      <c r="AB174" s="249"/>
      <c r="AC174" s="249"/>
      <c r="AD174" s="249"/>
      <c r="AE174" s="249"/>
      <c r="AF174" s="249"/>
    </row>
    <row r="175" spans="1:32" s="45" customFormat="1" ht="25.2" customHeight="1">
      <c r="A175" s="381">
        <v>99</v>
      </c>
      <c r="B175" s="381" t="s">
        <v>433</v>
      </c>
      <c r="C175" s="378">
        <v>3667</v>
      </c>
      <c r="D175" s="413">
        <v>99</v>
      </c>
      <c r="E175" s="378">
        <v>67</v>
      </c>
      <c r="F175" s="413" t="s">
        <v>1351</v>
      </c>
      <c r="G175" s="378">
        <v>28</v>
      </c>
      <c r="H175" s="413">
        <v>2</v>
      </c>
      <c r="I175" s="378">
        <v>13</v>
      </c>
      <c r="J175" s="414">
        <f>SUM(G175*400+H175*100+I175)</f>
        <v>11413</v>
      </c>
      <c r="K175" s="278"/>
      <c r="L175" s="414">
        <v>11413</v>
      </c>
      <c r="M175" s="278"/>
      <c r="N175" s="248"/>
      <c r="O175" s="248"/>
      <c r="P175" s="248"/>
      <c r="Q175" s="248"/>
      <c r="R175" s="415"/>
      <c r="S175" s="278"/>
      <c r="T175" s="415"/>
      <c r="U175" s="278"/>
      <c r="V175" s="358"/>
      <c r="W175" s="278"/>
      <c r="X175" s="238">
        <v>99</v>
      </c>
      <c r="Y175" s="309" t="s">
        <v>70</v>
      </c>
      <c r="Z175" s="309" t="s">
        <v>1481</v>
      </c>
      <c r="AA175" s="309" t="s">
        <v>1482</v>
      </c>
      <c r="AB175" s="249"/>
      <c r="AC175" s="249"/>
      <c r="AD175" s="249"/>
      <c r="AE175" s="249"/>
      <c r="AF175" s="249"/>
    </row>
    <row r="176" spans="1:32" s="45" customFormat="1" ht="25.2" customHeight="1">
      <c r="A176" s="381">
        <v>100</v>
      </c>
      <c r="B176" s="381" t="s">
        <v>433</v>
      </c>
      <c r="C176" s="378" t="s">
        <v>84</v>
      </c>
      <c r="D176" s="413">
        <v>73</v>
      </c>
      <c r="E176" s="378" t="s">
        <v>84</v>
      </c>
      <c r="F176" s="413" t="s">
        <v>1351</v>
      </c>
      <c r="G176" s="378">
        <v>15</v>
      </c>
      <c r="H176" s="413">
        <v>0</v>
      </c>
      <c r="I176" s="416" t="s">
        <v>508</v>
      </c>
      <c r="J176" s="414">
        <f>SUM(G176*400+I176)</f>
        <v>6001</v>
      </c>
      <c r="K176" s="278"/>
      <c r="L176" s="414">
        <v>6001</v>
      </c>
      <c r="M176" s="278"/>
      <c r="N176" s="248"/>
      <c r="O176" s="248"/>
      <c r="P176" s="248"/>
      <c r="Q176" s="248"/>
      <c r="R176" s="415"/>
      <c r="S176" s="278"/>
      <c r="T176" s="415"/>
      <c r="U176" s="278"/>
      <c r="V176" s="358"/>
      <c r="W176" s="278"/>
      <c r="X176" s="238">
        <v>100</v>
      </c>
      <c r="Y176" s="309" t="s">
        <v>70</v>
      </c>
      <c r="Z176" s="309" t="s">
        <v>1483</v>
      </c>
      <c r="AA176" s="309" t="s">
        <v>1484</v>
      </c>
      <c r="AB176" s="249"/>
      <c r="AC176" s="249"/>
      <c r="AD176" s="249"/>
      <c r="AE176" s="249"/>
      <c r="AF176" s="249"/>
    </row>
    <row r="177" spans="1:32" s="45" customFormat="1" ht="25.2" customHeight="1">
      <c r="A177" s="381"/>
      <c r="B177" s="381" t="s">
        <v>433</v>
      </c>
      <c r="C177" s="378">
        <v>1640</v>
      </c>
      <c r="D177" s="413">
        <v>11</v>
      </c>
      <c r="E177" s="378">
        <v>40</v>
      </c>
      <c r="F177" s="413"/>
      <c r="G177" s="378">
        <v>12</v>
      </c>
      <c r="H177" s="413">
        <v>3</v>
      </c>
      <c r="I177" s="378">
        <v>52</v>
      </c>
      <c r="J177" s="414">
        <f>SUM(G177*400+H177*100+I177)</f>
        <v>5152</v>
      </c>
      <c r="K177" s="278"/>
      <c r="L177" s="414">
        <v>5152</v>
      </c>
      <c r="M177" s="278"/>
      <c r="N177" s="248"/>
      <c r="O177" s="248"/>
      <c r="P177" s="248"/>
      <c r="Q177" s="248"/>
      <c r="R177" s="415"/>
      <c r="S177" s="278"/>
      <c r="T177" s="415"/>
      <c r="U177" s="278"/>
      <c r="V177" s="358"/>
      <c r="W177" s="278"/>
      <c r="X177" s="238"/>
      <c r="Y177" s="309"/>
      <c r="Z177" s="309"/>
      <c r="AA177" s="309"/>
      <c r="AB177" s="249"/>
      <c r="AC177" s="249"/>
      <c r="AD177" s="249"/>
      <c r="AE177" s="249"/>
      <c r="AF177" s="249"/>
    </row>
    <row r="178" spans="1:32" s="45" customFormat="1" ht="25.2" customHeight="1">
      <c r="A178" s="381">
        <v>101</v>
      </c>
      <c r="B178" s="381" t="s">
        <v>433</v>
      </c>
      <c r="C178" s="378">
        <v>1677</v>
      </c>
      <c r="D178" s="413">
        <v>60</v>
      </c>
      <c r="E178" s="378">
        <v>77</v>
      </c>
      <c r="F178" s="413" t="s">
        <v>1351</v>
      </c>
      <c r="G178" s="378">
        <v>12</v>
      </c>
      <c r="H178" s="378">
        <v>0</v>
      </c>
      <c r="I178" s="378">
        <v>0</v>
      </c>
      <c r="J178" s="414">
        <f>SUM(G178*400)</f>
        <v>4800</v>
      </c>
      <c r="K178" s="278"/>
      <c r="L178" s="414">
        <v>4800</v>
      </c>
      <c r="M178" s="278"/>
      <c r="N178" s="248"/>
      <c r="O178" s="248"/>
      <c r="P178" s="248"/>
      <c r="Q178" s="248"/>
      <c r="R178" s="415"/>
      <c r="S178" s="278"/>
      <c r="T178" s="415"/>
      <c r="U178" s="278"/>
      <c r="V178" s="358"/>
      <c r="W178" s="278"/>
      <c r="X178" s="238">
        <v>101</v>
      </c>
      <c r="Y178" s="309" t="s">
        <v>63</v>
      </c>
      <c r="Z178" s="309" t="s">
        <v>1485</v>
      </c>
      <c r="AA178" s="309" t="s">
        <v>1486</v>
      </c>
      <c r="AB178" s="249"/>
      <c r="AC178" s="249"/>
      <c r="AD178" s="249"/>
      <c r="AE178" s="249"/>
      <c r="AF178" s="249"/>
    </row>
    <row r="179" spans="1:32" s="45" customFormat="1" ht="25.2" customHeight="1">
      <c r="A179" s="381"/>
      <c r="B179" s="381"/>
      <c r="C179" s="378"/>
      <c r="D179" s="413"/>
      <c r="E179" s="378"/>
      <c r="F179" s="413"/>
      <c r="G179" s="378"/>
      <c r="H179" s="413"/>
      <c r="I179" s="378"/>
      <c r="J179" s="414"/>
      <c r="K179" s="278"/>
      <c r="L179" s="414"/>
      <c r="M179" s="278"/>
      <c r="N179" s="248"/>
      <c r="O179" s="248"/>
      <c r="P179" s="248"/>
      <c r="Q179" s="248"/>
      <c r="R179" s="415"/>
      <c r="S179" s="278"/>
      <c r="T179" s="415"/>
      <c r="U179" s="278"/>
      <c r="V179" s="358"/>
      <c r="W179" s="278"/>
      <c r="X179" s="238"/>
      <c r="Y179" s="309"/>
      <c r="Z179" s="309"/>
      <c r="AA179" s="309" t="s">
        <v>1440</v>
      </c>
      <c r="AB179" s="249"/>
      <c r="AC179" s="249"/>
      <c r="AD179" s="249"/>
      <c r="AE179" s="249"/>
      <c r="AF179" s="249"/>
    </row>
    <row r="180" spans="1:32" s="45" customFormat="1" ht="25.2" customHeight="1">
      <c r="A180" s="381">
        <v>102</v>
      </c>
      <c r="B180" s="381" t="s">
        <v>433</v>
      </c>
      <c r="C180" s="378">
        <v>1677</v>
      </c>
      <c r="D180" s="413">
        <v>60</v>
      </c>
      <c r="E180" s="378">
        <v>77</v>
      </c>
      <c r="F180" s="413" t="s">
        <v>1351</v>
      </c>
      <c r="G180" s="378">
        <v>12</v>
      </c>
      <c r="H180" s="378">
        <v>0</v>
      </c>
      <c r="I180" s="378">
        <v>0</v>
      </c>
      <c r="J180" s="414">
        <f>SUM(G180*400)</f>
        <v>4800</v>
      </c>
      <c r="K180" s="278"/>
      <c r="L180" s="414">
        <v>4800</v>
      </c>
      <c r="M180" s="278"/>
      <c r="N180" s="248"/>
      <c r="O180" s="248"/>
      <c r="P180" s="248"/>
      <c r="Q180" s="248"/>
      <c r="R180" s="415"/>
      <c r="S180" s="278"/>
      <c r="T180" s="415"/>
      <c r="U180" s="278"/>
      <c r="V180" s="358"/>
      <c r="W180" s="278"/>
      <c r="X180" s="238">
        <v>102</v>
      </c>
      <c r="Y180" s="309" t="s">
        <v>63</v>
      </c>
      <c r="Z180" s="309" t="s">
        <v>1487</v>
      </c>
      <c r="AA180" s="309" t="s">
        <v>1488</v>
      </c>
      <c r="AB180" s="249"/>
      <c r="AC180" s="249"/>
      <c r="AD180" s="249"/>
      <c r="AE180" s="249"/>
      <c r="AF180" s="249"/>
    </row>
    <row r="181" spans="1:32" s="45" customFormat="1" ht="25.2" customHeight="1">
      <c r="A181" s="381">
        <v>103</v>
      </c>
      <c r="B181" s="381" t="s">
        <v>433</v>
      </c>
      <c r="C181" s="378" t="s">
        <v>84</v>
      </c>
      <c r="D181" s="413">
        <v>35</v>
      </c>
      <c r="E181" s="378" t="s">
        <v>84</v>
      </c>
      <c r="F181" s="413" t="s">
        <v>1351</v>
      </c>
      <c r="G181" s="378">
        <v>19</v>
      </c>
      <c r="H181" s="413">
        <v>0</v>
      </c>
      <c r="I181" s="378">
        <v>80</v>
      </c>
      <c r="J181" s="414">
        <f>SUM(G181*400+I181)</f>
        <v>7680</v>
      </c>
      <c r="K181" s="278"/>
      <c r="L181" s="414">
        <v>7680</v>
      </c>
      <c r="M181" s="278"/>
      <c r="N181" s="248"/>
      <c r="O181" s="248"/>
      <c r="P181" s="248"/>
      <c r="Q181" s="248"/>
      <c r="R181" s="415"/>
      <c r="S181" s="278"/>
      <c r="T181" s="415"/>
      <c r="U181" s="278"/>
      <c r="V181" s="358"/>
      <c r="W181" s="278"/>
      <c r="X181" s="238">
        <v>103</v>
      </c>
      <c r="Y181" s="309"/>
      <c r="Z181" s="309" t="s">
        <v>1489</v>
      </c>
      <c r="AA181" s="309" t="s">
        <v>1490</v>
      </c>
      <c r="AB181" s="249"/>
      <c r="AC181" s="249"/>
      <c r="AD181" s="249"/>
      <c r="AE181" s="249"/>
      <c r="AF181" s="249"/>
    </row>
    <row r="182" spans="1:32" s="45" customFormat="1" ht="25.2" customHeight="1">
      <c r="A182" s="381">
        <v>104</v>
      </c>
      <c r="B182" s="381" t="s">
        <v>433</v>
      </c>
      <c r="C182" s="378">
        <v>1381</v>
      </c>
      <c r="D182" s="413">
        <v>22</v>
      </c>
      <c r="E182" s="378">
        <v>81</v>
      </c>
      <c r="F182" s="413" t="s">
        <v>1351</v>
      </c>
      <c r="G182" s="378">
        <v>7</v>
      </c>
      <c r="H182" s="413">
        <v>0</v>
      </c>
      <c r="I182" s="416">
        <v>38</v>
      </c>
      <c r="J182" s="414">
        <f>SUM(G182*400+I182)</f>
        <v>2838</v>
      </c>
      <c r="K182" s="278"/>
      <c r="L182" s="414">
        <v>2838</v>
      </c>
      <c r="M182" s="278"/>
      <c r="N182" s="248"/>
      <c r="O182" s="248"/>
      <c r="P182" s="248"/>
      <c r="Q182" s="248"/>
      <c r="R182" s="415"/>
      <c r="S182" s="278"/>
      <c r="T182" s="415"/>
      <c r="U182" s="278"/>
      <c r="V182" s="358"/>
      <c r="W182" s="278"/>
      <c r="X182" s="238">
        <v>104</v>
      </c>
      <c r="Y182" s="309" t="s">
        <v>86</v>
      </c>
      <c r="Z182" s="309" t="s">
        <v>1491</v>
      </c>
      <c r="AA182" s="309" t="s">
        <v>1492</v>
      </c>
      <c r="AB182" s="249"/>
      <c r="AC182" s="249"/>
      <c r="AD182" s="249"/>
      <c r="AE182" s="249"/>
      <c r="AF182" s="249"/>
    </row>
    <row r="183" spans="1:32" s="45" customFormat="1" ht="25.2" customHeight="1">
      <c r="A183" s="381"/>
      <c r="B183" s="381"/>
      <c r="C183" s="378"/>
      <c r="D183" s="413"/>
      <c r="E183" s="378"/>
      <c r="F183" s="413"/>
      <c r="G183" s="378"/>
      <c r="H183" s="413"/>
      <c r="I183" s="378"/>
      <c r="J183" s="414"/>
      <c r="K183" s="278"/>
      <c r="L183" s="414"/>
      <c r="M183" s="278"/>
      <c r="N183" s="248"/>
      <c r="O183" s="248"/>
      <c r="P183" s="248"/>
      <c r="Q183" s="248"/>
      <c r="R183" s="415"/>
      <c r="S183" s="278"/>
      <c r="T183" s="415"/>
      <c r="U183" s="278"/>
      <c r="V183" s="358"/>
      <c r="W183" s="278"/>
      <c r="X183" s="238"/>
      <c r="Y183" s="309"/>
      <c r="Z183" s="309"/>
      <c r="AA183" s="309" t="s">
        <v>1493</v>
      </c>
      <c r="AB183" s="249"/>
      <c r="AC183" s="249"/>
      <c r="AD183" s="249"/>
      <c r="AE183" s="249"/>
      <c r="AF183" s="249"/>
    </row>
    <row r="184" spans="1:32" s="45" customFormat="1" ht="25.2" customHeight="1">
      <c r="A184" s="381">
        <v>105</v>
      </c>
      <c r="B184" s="381" t="s">
        <v>433</v>
      </c>
      <c r="C184" s="378" t="s">
        <v>84</v>
      </c>
      <c r="D184" s="413">
        <v>99</v>
      </c>
      <c r="E184" s="378" t="s">
        <v>84</v>
      </c>
      <c r="F184" s="413" t="s">
        <v>1351</v>
      </c>
      <c r="G184" s="378">
        <v>22</v>
      </c>
      <c r="H184" s="413">
        <v>2</v>
      </c>
      <c r="I184" s="378">
        <v>66</v>
      </c>
      <c r="J184" s="414">
        <f>SUM(G184*400+H184*100+I184)</f>
        <v>9066</v>
      </c>
      <c r="K184" s="278"/>
      <c r="L184" s="414">
        <v>9066</v>
      </c>
      <c r="M184" s="278"/>
      <c r="N184" s="248"/>
      <c r="O184" s="248"/>
      <c r="P184" s="248"/>
      <c r="Q184" s="248"/>
      <c r="R184" s="415"/>
      <c r="S184" s="278"/>
      <c r="T184" s="415"/>
      <c r="U184" s="278"/>
      <c r="V184" s="358"/>
      <c r="W184" s="278"/>
      <c r="X184" s="238">
        <v>105</v>
      </c>
      <c r="Y184" s="309" t="s">
        <v>86</v>
      </c>
      <c r="Z184" s="309" t="s">
        <v>1494</v>
      </c>
      <c r="AA184" s="309" t="s">
        <v>1495</v>
      </c>
      <c r="AB184" s="249"/>
      <c r="AC184" s="249"/>
      <c r="AD184" s="249"/>
      <c r="AE184" s="249"/>
      <c r="AF184" s="249"/>
    </row>
    <row r="185" spans="1:32" s="45" customFormat="1" ht="25.2" customHeight="1">
      <c r="A185" s="381">
        <v>106</v>
      </c>
      <c r="B185" s="381" t="s">
        <v>433</v>
      </c>
      <c r="C185" s="378">
        <v>1257</v>
      </c>
      <c r="D185" s="413">
        <v>29</v>
      </c>
      <c r="E185" s="378">
        <v>57</v>
      </c>
      <c r="F185" s="413" t="s">
        <v>1351</v>
      </c>
      <c r="G185" s="378">
        <v>5</v>
      </c>
      <c r="H185" s="378">
        <v>0</v>
      </c>
      <c r="I185" s="378">
        <v>0</v>
      </c>
      <c r="J185" s="414">
        <f>SUM(G185*400)</f>
        <v>2000</v>
      </c>
      <c r="K185" s="278"/>
      <c r="L185" s="414">
        <v>2000</v>
      </c>
      <c r="M185" s="278"/>
      <c r="N185" s="248"/>
      <c r="O185" s="248"/>
      <c r="P185" s="248"/>
      <c r="Q185" s="248"/>
      <c r="R185" s="415"/>
      <c r="S185" s="278"/>
      <c r="T185" s="415"/>
      <c r="U185" s="278"/>
      <c r="V185" s="358"/>
      <c r="W185" s="278"/>
      <c r="X185" s="238">
        <v>106</v>
      </c>
      <c r="Y185" s="309" t="s">
        <v>70</v>
      </c>
      <c r="Z185" s="309" t="s">
        <v>1496</v>
      </c>
      <c r="AA185" s="309" t="s">
        <v>1497</v>
      </c>
      <c r="AB185" s="249"/>
      <c r="AC185" s="249"/>
      <c r="AD185" s="249"/>
      <c r="AE185" s="249"/>
      <c r="AF185" s="249"/>
    </row>
    <row r="186" spans="1:32" s="45" customFormat="1" ht="27" customHeight="1">
      <c r="A186" s="381">
        <v>107</v>
      </c>
      <c r="B186" s="381" t="s">
        <v>433</v>
      </c>
      <c r="C186" s="378">
        <v>1267</v>
      </c>
      <c r="D186" s="413">
        <v>42</v>
      </c>
      <c r="E186" s="378">
        <v>67</v>
      </c>
      <c r="F186" s="413" t="s">
        <v>1351</v>
      </c>
      <c r="G186" s="378">
        <v>9</v>
      </c>
      <c r="H186" s="378">
        <v>0</v>
      </c>
      <c r="I186" s="378">
        <v>0</v>
      </c>
      <c r="J186" s="414">
        <f>SUM(G186*400)</f>
        <v>3600</v>
      </c>
      <c r="K186" s="278"/>
      <c r="L186" s="414">
        <v>3600</v>
      </c>
      <c r="M186" s="278"/>
      <c r="N186" s="248"/>
      <c r="O186" s="248"/>
      <c r="P186" s="248"/>
      <c r="Q186" s="248"/>
      <c r="R186" s="415"/>
      <c r="S186" s="278"/>
      <c r="T186" s="415"/>
      <c r="U186" s="278"/>
      <c r="V186" s="358"/>
      <c r="W186" s="278"/>
      <c r="X186" s="238">
        <v>107</v>
      </c>
      <c r="Y186" s="309" t="s">
        <v>63</v>
      </c>
      <c r="Z186" s="309" t="s">
        <v>1498</v>
      </c>
      <c r="AA186" s="309" t="s">
        <v>1497</v>
      </c>
      <c r="AB186" s="249"/>
      <c r="AC186" s="249"/>
      <c r="AD186" s="249"/>
      <c r="AE186" s="249"/>
      <c r="AF186" s="249"/>
    </row>
    <row r="187" spans="1:32" s="45" customFormat="1" ht="27" customHeight="1">
      <c r="A187" s="381">
        <v>108</v>
      </c>
      <c r="B187" s="381" t="s">
        <v>433</v>
      </c>
      <c r="C187" s="378">
        <v>5258</v>
      </c>
      <c r="D187" s="413">
        <v>60</v>
      </c>
      <c r="E187" s="378">
        <v>58</v>
      </c>
      <c r="F187" s="413" t="s">
        <v>1351</v>
      </c>
      <c r="G187" s="378">
        <v>8</v>
      </c>
      <c r="H187" s="378">
        <v>2</v>
      </c>
      <c r="I187" s="378">
        <v>0</v>
      </c>
      <c r="J187" s="414">
        <f>SUM(G187*400)</f>
        <v>3200</v>
      </c>
      <c r="K187" s="278"/>
      <c r="L187" s="414">
        <v>3200</v>
      </c>
      <c r="M187" s="278"/>
      <c r="N187" s="248"/>
      <c r="O187" s="248"/>
      <c r="P187" s="248"/>
      <c r="Q187" s="248"/>
      <c r="R187" s="415"/>
      <c r="S187" s="278"/>
      <c r="T187" s="415"/>
      <c r="U187" s="278"/>
      <c r="V187" s="358"/>
      <c r="W187" s="278"/>
      <c r="X187" s="238">
        <v>108</v>
      </c>
      <c r="Y187" s="309" t="s">
        <v>70</v>
      </c>
      <c r="Z187" s="309" t="s">
        <v>1499</v>
      </c>
      <c r="AA187" s="309" t="s">
        <v>1500</v>
      </c>
      <c r="AB187" s="249"/>
      <c r="AC187" s="249"/>
      <c r="AD187" s="249"/>
      <c r="AE187" s="249"/>
      <c r="AF187" s="249"/>
    </row>
    <row r="188" spans="1:32" s="45" customFormat="1" ht="27" customHeight="1">
      <c r="A188" s="381">
        <v>109</v>
      </c>
      <c r="B188" s="381" t="s">
        <v>433</v>
      </c>
      <c r="C188" s="378" t="s">
        <v>84</v>
      </c>
      <c r="D188" s="413">
        <v>79</v>
      </c>
      <c r="E188" s="378" t="s">
        <v>84</v>
      </c>
      <c r="F188" s="413" t="s">
        <v>1351</v>
      </c>
      <c r="G188" s="378">
        <v>11</v>
      </c>
      <c r="H188" s="413">
        <v>3</v>
      </c>
      <c r="I188" s="378">
        <v>75</v>
      </c>
      <c r="J188" s="414">
        <f>SUM(G188*400+H188*100+I188)</f>
        <v>4775</v>
      </c>
      <c r="K188" s="278"/>
      <c r="L188" s="414">
        <v>4775</v>
      </c>
      <c r="M188" s="278"/>
      <c r="N188" s="248"/>
      <c r="O188" s="248"/>
      <c r="P188" s="248"/>
      <c r="Q188" s="248"/>
      <c r="R188" s="415"/>
      <c r="S188" s="278"/>
      <c r="T188" s="415"/>
      <c r="U188" s="278"/>
      <c r="V188" s="358"/>
      <c r="W188" s="278"/>
      <c r="X188" s="238">
        <v>109</v>
      </c>
      <c r="Y188" s="309" t="s">
        <v>70</v>
      </c>
      <c r="Z188" s="309" t="s">
        <v>1501</v>
      </c>
      <c r="AA188" s="309" t="s">
        <v>1502</v>
      </c>
      <c r="AB188" s="249"/>
      <c r="AC188" s="249"/>
      <c r="AD188" s="249"/>
      <c r="AE188" s="249"/>
      <c r="AF188" s="249"/>
    </row>
    <row r="189" spans="1:32" s="45" customFormat="1" ht="27" customHeight="1">
      <c r="A189" s="381">
        <v>110</v>
      </c>
      <c r="B189" s="381" t="s">
        <v>433</v>
      </c>
      <c r="C189" s="378">
        <v>868</v>
      </c>
      <c r="D189" s="413">
        <v>34</v>
      </c>
      <c r="E189" s="378">
        <v>68</v>
      </c>
      <c r="F189" s="413" t="s">
        <v>1351</v>
      </c>
      <c r="G189" s="378">
        <v>28</v>
      </c>
      <c r="H189" s="413">
        <v>2</v>
      </c>
      <c r="I189" s="378">
        <v>33</v>
      </c>
      <c r="J189" s="414">
        <f>SUM(G189*400+H189*100+I189)</f>
        <v>11433</v>
      </c>
      <c r="K189" s="278"/>
      <c r="L189" s="414">
        <v>11434</v>
      </c>
      <c r="M189" s="278"/>
      <c r="N189" s="248"/>
      <c r="O189" s="248"/>
      <c r="P189" s="248"/>
      <c r="Q189" s="248"/>
      <c r="R189" s="415"/>
      <c r="S189" s="278"/>
      <c r="T189" s="415"/>
      <c r="U189" s="278"/>
      <c r="V189" s="358"/>
      <c r="W189" s="278"/>
      <c r="X189" s="238">
        <v>110</v>
      </c>
      <c r="Y189" s="309" t="s">
        <v>70</v>
      </c>
      <c r="Z189" s="309" t="s">
        <v>1503</v>
      </c>
      <c r="AA189" s="309" t="s">
        <v>1504</v>
      </c>
      <c r="AB189" s="249"/>
      <c r="AC189" s="249"/>
      <c r="AD189" s="249"/>
      <c r="AE189" s="249"/>
      <c r="AF189" s="249"/>
    </row>
    <row r="190" spans="1:32" s="45" customFormat="1" ht="27" customHeight="1">
      <c r="A190" s="381">
        <v>111</v>
      </c>
      <c r="B190" s="381" t="s">
        <v>433</v>
      </c>
      <c r="C190" s="378">
        <v>4793</v>
      </c>
      <c r="D190" s="413">
        <v>33</v>
      </c>
      <c r="E190" s="378">
        <v>93</v>
      </c>
      <c r="F190" s="413" t="s">
        <v>1351</v>
      </c>
      <c r="G190" s="378">
        <v>4</v>
      </c>
      <c r="H190" s="378">
        <v>0</v>
      </c>
      <c r="I190" s="378">
        <v>0</v>
      </c>
      <c r="J190" s="414">
        <f>SUM(G190*400)</f>
        <v>1600</v>
      </c>
      <c r="K190" s="278"/>
      <c r="L190" s="414">
        <v>1600</v>
      </c>
      <c r="M190" s="278"/>
      <c r="N190" s="248"/>
      <c r="O190" s="248"/>
      <c r="P190" s="248"/>
      <c r="Q190" s="248"/>
      <c r="R190" s="415"/>
      <c r="S190" s="278"/>
      <c r="T190" s="415"/>
      <c r="U190" s="278"/>
      <c r="V190" s="358"/>
      <c r="W190" s="278"/>
      <c r="X190" s="238">
        <v>111</v>
      </c>
      <c r="Y190" s="309" t="s">
        <v>86</v>
      </c>
      <c r="Z190" s="309" t="s">
        <v>1505</v>
      </c>
      <c r="AA190" s="309" t="s">
        <v>1506</v>
      </c>
      <c r="AB190" s="249"/>
      <c r="AC190" s="249"/>
      <c r="AD190" s="249"/>
      <c r="AE190" s="249"/>
      <c r="AF190" s="249"/>
    </row>
    <row r="191" spans="1:32" s="45" customFormat="1" ht="25.2" customHeight="1">
      <c r="A191" s="381">
        <v>112</v>
      </c>
      <c r="B191" s="381" t="s">
        <v>433</v>
      </c>
      <c r="C191" s="378" t="s">
        <v>84</v>
      </c>
      <c r="D191" s="413">
        <v>39</v>
      </c>
      <c r="E191" s="378" t="s">
        <v>84</v>
      </c>
      <c r="F191" s="413" t="s">
        <v>1351</v>
      </c>
      <c r="G191" s="378">
        <v>14</v>
      </c>
      <c r="H191" s="413">
        <v>3</v>
      </c>
      <c r="I191" s="378">
        <v>34</v>
      </c>
      <c r="J191" s="414">
        <f>SUM(G191*400+H191*100+I191)</f>
        <v>5934</v>
      </c>
      <c r="K191" s="278"/>
      <c r="L191" s="414">
        <v>5934</v>
      </c>
      <c r="M191" s="278"/>
      <c r="N191" s="248"/>
      <c r="O191" s="248"/>
      <c r="P191" s="248"/>
      <c r="Q191" s="248"/>
      <c r="R191" s="415"/>
      <c r="S191" s="278"/>
      <c r="T191" s="415"/>
      <c r="U191" s="278"/>
      <c r="V191" s="358"/>
      <c r="W191" s="278"/>
      <c r="X191" s="238">
        <v>112</v>
      </c>
      <c r="Y191" s="309" t="s">
        <v>63</v>
      </c>
      <c r="Z191" s="309" t="s">
        <v>1507</v>
      </c>
      <c r="AA191" s="309" t="s">
        <v>1508</v>
      </c>
      <c r="AB191" s="249"/>
      <c r="AC191" s="249"/>
      <c r="AD191" s="249"/>
      <c r="AE191" s="249"/>
      <c r="AF191" s="249"/>
    </row>
    <row r="192" spans="1:32" s="45" customFormat="1" ht="25.2" customHeight="1">
      <c r="A192" s="381"/>
      <c r="B192" s="381" t="s">
        <v>433</v>
      </c>
      <c r="C192" s="378" t="s">
        <v>84</v>
      </c>
      <c r="D192" s="413">
        <v>38</v>
      </c>
      <c r="E192" s="378" t="s">
        <v>84</v>
      </c>
      <c r="F192" s="413"/>
      <c r="G192" s="378">
        <v>5</v>
      </c>
      <c r="H192" s="413">
        <v>1</v>
      </c>
      <c r="I192" s="378">
        <v>88</v>
      </c>
      <c r="J192" s="414">
        <f>SUM(G192*400+H192*100+I192)</f>
        <v>2188</v>
      </c>
      <c r="K192" s="278"/>
      <c r="L192" s="414">
        <v>2188</v>
      </c>
      <c r="M192" s="278"/>
      <c r="N192" s="248"/>
      <c r="O192" s="248"/>
      <c r="P192" s="248"/>
      <c r="Q192" s="248"/>
      <c r="R192" s="415"/>
      <c r="S192" s="278"/>
      <c r="T192" s="415"/>
      <c r="U192" s="278"/>
      <c r="V192" s="358"/>
      <c r="W192" s="278"/>
      <c r="X192" s="238"/>
      <c r="Y192" s="309"/>
      <c r="Z192" s="309"/>
      <c r="AA192" s="309"/>
      <c r="AB192" s="249"/>
      <c r="AC192" s="249"/>
      <c r="AD192" s="249"/>
      <c r="AE192" s="249"/>
      <c r="AF192" s="249"/>
    </row>
    <row r="193" spans="1:32" s="45" customFormat="1" ht="25.2" customHeight="1">
      <c r="A193" s="381">
        <v>113</v>
      </c>
      <c r="B193" s="381" t="s">
        <v>433</v>
      </c>
      <c r="C193" s="378">
        <v>4585</v>
      </c>
      <c r="D193" s="413">
        <v>74</v>
      </c>
      <c r="E193" s="378">
        <v>85</v>
      </c>
      <c r="F193" s="413" t="s">
        <v>1351</v>
      </c>
      <c r="G193" s="378">
        <v>3</v>
      </c>
      <c r="H193" s="413">
        <v>0</v>
      </c>
      <c r="I193" s="378">
        <v>35</v>
      </c>
      <c r="J193" s="414">
        <f>SUM(G193*400+I193)</f>
        <v>1235</v>
      </c>
      <c r="K193" s="278"/>
      <c r="L193" s="414">
        <v>1235</v>
      </c>
      <c r="M193" s="278"/>
      <c r="N193" s="248"/>
      <c r="O193" s="248"/>
      <c r="P193" s="248"/>
      <c r="Q193" s="248"/>
      <c r="R193" s="415"/>
      <c r="S193" s="278"/>
      <c r="T193" s="415"/>
      <c r="U193" s="278"/>
      <c r="V193" s="358"/>
      <c r="W193" s="278"/>
      <c r="X193" s="238">
        <v>113</v>
      </c>
      <c r="Y193" s="309" t="s">
        <v>70</v>
      </c>
      <c r="Z193" s="309" t="s">
        <v>1509</v>
      </c>
      <c r="AA193" s="309" t="s">
        <v>1510</v>
      </c>
      <c r="AB193" s="249"/>
      <c r="AC193" s="249"/>
      <c r="AD193" s="249"/>
      <c r="AE193" s="249"/>
      <c r="AF193" s="249"/>
    </row>
    <row r="194" spans="1:32" s="45" customFormat="1" ht="25.2" customHeight="1">
      <c r="A194" s="381"/>
      <c r="B194" s="381" t="s">
        <v>433</v>
      </c>
      <c r="C194" s="378">
        <v>4775</v>
      </c>
      <c r="D194" s="413">
        <v>55</v>
      </c>
      <c r="E194" s="378">
        <v>75</v>
      </c>
      <c r="F194" s="413"/>
      <c r="G194" s="378">
        <v>2</v>
      </c>
      <c r="H194" s="413">
        <v>1</v>
      </c>
      <c r="I194" s="378">
        <v>14</v>
      </c>
      <c r="J194" s="414">
        <f>SUM(G194*400+H194*100+I194)</f>
        <v>914</v>
      </c>
      <c r="K194" s="278"/>
      <c r="L194" s="414">
        <v>914</v>
      </c>
      <c r="M194" s="278"/>
      <c r="N194" s="248"/>
      <c r="O194" s="248"/>
      <c r="P194" s="248"/>
      <c r="Q194" s="248"/>
      <c r="R194" s="415"/>
      <c r="S194" s="278"/>
      <c r="T194" s="415"/>
      <c r="U194" s="278"/>
      <c r="V194" s="358"/>
      <c r="W194" s="278"/>
      <c r="X194" s="238"/>
      <c r="Y194" s="309"/>
      <c r="Z194" s="309"/>
      <c r="AA194" s="309"/>
      <c r="AB194" s="249"/>
      <c r="AC194" s="249"/>
      <c r="AD194" s="249"/>
      <c r="AE194" s="249"/>
      <c r="AF194" s="249"/>
    </row>
    <row r="195" spans="1:32" s="45" customFormat="1" ht="25.2" customHeight="1">
      <c r="A195" s="381"/>
      <c r="B195" s="381" t="s">
        <v>433</v>
      </c>
      <c r="C195" s="378">
        <v>1667</v>
      </c>
      <c r="D195" s="413">
        <v>45</v>
      </c>
      <c r="E195" s="378">
        <v>67</v>
      </c>
      <c r="F195" s="413"/>
      <c r="G195" s="378">
        <v>4</v>
      </c>
      <c r="H195" s="413">
        <v>3</v>
      </c>
      <c r="I195" s="378">
        <v>93</v>
      </c>
      <c r="J195" s="414">
        <f>SUM(G195*400+H195*100+I195)</f>
        <v>1993</v>
      </c>
      <c r="K195" s="278"/>
      <c r="L195" s="414">
        <v>1993</v>
      </c>
      <c r="M195" s="278"/>
      <c r="N195" s="248"/>
      <c r="O195" s="248"/>
      <c r="P195" s="248"/>
      <c r="Q195" s="248"/>
      <c r="R195" s="415"/>
      <c r="S195" s="278"/>
      <c r="T195" s="415"/>
      <c r="U195" s="278"/>
      <c r="V195" s="358"/>
      <c r="W195" s="278"/>
      <c r="X195" s="238"/>
      <c r="Y195" s="309"/>
      <c r="Z195" s="309"/>
      <c r="AA195" s="309"/>
      <c r="AB195" s="249"/>
      <c r="AC195" s="249"/>
      <c r="AD195" s="249"/>
      <c r="AE195" s="249"/>
      <c r="AF195" s="249"/>
    </row>
    <row r="196" spans="1:32" s="45" customFormat="1" ht="25.2" customHeight="1">
      <c r="A196" s="381"/>
      <c r="B196" s="381" t="s">
        <v>84</v>
      </c>
      <c r="C196" s="378" t="s">
        <v>243</v>
      </c>
      <c r="D196" s="413">
        <v>74</v>
      </c>
      <c r="E196" s="378" t="s">
        <v>84</v>
      </c>
      <c r="F196" s="413"/>
      <c r="G196" s="378">
        <v>1</v>
      </c>
      <c r="H196" s="378">
        <v>0</v>
      </c>
      <c r="I196" s="378">
        <v>0</v>
      </c>
      <c r="J196" s="414">
        <f>SUM(G196*400)</f>
        <v>400</v>
      </c>
      <c r="K196" s="278"/>
      <c r="L196" s="414">
        <v>400</v>
      </c>
      <c r="M196" s="278"/>
      <c r="N196" s="248"/>
      <c r="O196" s="248"/>
      <c r="P196" s="248"/>
      <c r="Q196" s="248"/>
      <c r="R196" s="415"/>
      <c r="S196" s="278"/>
      <c r="T196" s="415"/>
      <c r="U196" s="278"/>
      <c r="V196" s="358"/>
      <c r="W196" s="278"/>
      <c r="X196" s="238"/>
      <c r="Y196" s="309"/>
      <c r="Z196" s="309"/>
      <c r="AA196" s="309"/>
      <c r="AB196" s="249"/>
      <c r="AC196" s="249"/>
      <c r="AD196" s="249"/>
      <c r="AE196" s="249"/>
      <c r="AF196" s="249"/>
    </row>
    <row r="197" spans="1:32" s="45" customFormat="1" ht="25.2" customHeight="1">
      <c r="A197" s="381">
        <v>114</v>
      </c>
      <c r="B197" s="381" t="s">
        <v>433</v>
      </c>
      <c r="C197" s="378" t="s">
        <v>84</v>
      </c>
      <c r="D197" s="413">
        <v>58</v>
      </c>
      <c r="E197" s="378" t="s">
        <v>243</v>
      </c>
      <c r="F197" s="413" t="s">
        <v>1351</v>
      </c>
      <c r="G197" s="378">
        <v>19</v>
      </c>
      <c r="H197" s="378">
        <v>0</v>
      </c>
      <c r="I197" s="378">
        <v>0</v>
      </c>
      <c r="J197" s="414">
        <f>SUM(G197*400)</f>
        <v>7600</v>
      </c>
      <c r="K197" s="278"/>
      <c r="L197" s="414">
        <v>7600</v>
      </c>
      <c r="M197" s="278"/>
      <c r="N197" s="248"/>
      <c r="O197" s="248"/>
      <c r="P197" s="248"/>
      <c r="Q197" s="248"/>
      <c r="R197" s="415"/>
      <c r="S197" s="278"/>
      <c r="T197" s="415"/>
      <c r="U197" s="278"/>
      <c r="V197" s="358"/>
      <c r="W197" s="278"/>
      <c r="X197" s="238">
        <v>114</v>
      </c>
      <c r="Y197" s="309" t="s">
        <v>70</v>
      </c>
      <c r="Z197" s="309" t="s">
        <v>1511</v>
      </c>
      <c r="AA197" s="309" t="s">
        <v>1512</v>
      </c>
      <c r="AB197" s="249"/>
      <c r="AC197" s="249"/>
      <c r="AD197" s="249"/>
      <c r="AE197" s="249"/>
      <c r="AF197" s="249"/>
    </row>
    <row r="198" spans="1:32" s="45" customFormat="1" ht="25.2" customHeight="1">
      <c r="A198" s="381">
        <v>115</v>
      </c>
      <c r="B198" s="381" t="s">
        <v>433</v>
      </c>
      <c r="C198" s="378">
        <v>7647</v>
      </c>
      <c r="D198" s="413">
        <v>153</v>
      </c>
      <c r="E198" s="378">
        <v>47</v>
      </c>
      <c r="F198" s="413" t="s">
        <v>1351</v>
      </c>
      <c r="G198" s="378">
        <v>6</v>
      </c>
      <c r="H198" s="378">
        <v>0</v>
      </c>
      <c r="I198" s="378">
        <v>0</v>
      </c>
      <c r="J198" s="414">
        <f>SUM(G198*400)</f>
        <v>2400</v>
      </c>
      <c r="K198" s="278"/>
      <c r="L198" s="414">
        <v>2400</v>
      </c>
      <c r="M198" s="278"/>
      <c r="N198" s="248"/>
      <c r="O198" s="248"/>
      <c r="P198" s="248"/>
      <c r="Q198" s="248"/>
      <c r="R198" s="415"/>
      <c r="S198" s="278"/>
      <c r="T198" s="415"/>
      <c r="U198" s="278"/>
      <c r="V198" s="358"/>
      <c r="W198" s="278"/>
      <c r="X198" s="238">
        <v>115</v>
      </c>
      <c r="Y198" s="309" t="s">
        <v>63</v>
      </c>
      <c r="Z198" s="309" t="s">
        <v>1513</v>
      </c>
      <c r="AA198" s="309" t="s">
        <v>1514</v>
      </c>
      <c r="AB198" s="249"/>
      <c r="AC198" s="249"/>
      <c r="AD198" s="249"/>
      <c r="AE198" s="249"/>
      <c r="AF198" s="249"/>
    </row>
    <row r="199" spans="1:32" s="45" customFormat="1" ht="25.2" customHeight="1">
      <c r="A199" s="381">
        <v>116</v>
      </c>
      <c r="B199" s="381" t="s">
        <v>433</v>
      </c>
      <c r="C199" s="378">
        <v>7646</v>
      </c>
      <c r="D199" s="413">
        <v>152</v>
      </c>
      <c r="E199" s="378">
        <v>46</v>
      </c>
      <c r="F199" s="413" t="s">
        <v>1351</v>
      </c>
      <c r="G199" s="378">
        <v>6</v>
      </c>
      <c r="H199" s="378">
        <v>0</v>
      </c>
      <c r="I199" s="378">
        <v>0</v>
      </c>
      <c r="J199" s="414">
        <f>SUM(G199*400)</f>
        <v>2400</v>
      </c>
      <c r="K199" s="278"/>
      <c r="L199" s="414">
        <v>2400</v>
      </c>
      <c r="M199" s="278"/>
      <c r="N199" s="248"/>
      <c r="O199" s="248"/>
      <c r="P199" s="248"/>
      <c r="Q199" s="248"/>
      <c r="R199" s="415"/>
      <c r="S199" s="278"/>
      <c r="T199" s="415"/>
      <c r="U199" s="278"/>
      <c r="V199" s="358"/>
      <c r="W199" s="278"/>
      <c r="X199" s="238">
        <v>116</v>
      </c>
      <c r="Y199" s="309" t="s">
        <v>86</v>
      </c>
      <c r="Z199" s="309" t="s">
        <v>1515</v>
      </c>
      <c r="AA199" s="309" t="s">
        <v>1516</v>
      </c>
      <c r="AB199" s="249"/>
      <c r="AC199" s="249"/>
      <c r="AD199" s="249"/>
      <c r="AE199" s="249"/>
      <c r="AF199" s="249"/>
    </row>
    <row r="200" spans="1:32" s="45" customFormat="1" ht="25.2" customHeight="1">
      <c r="A200" s="381"/>
      <c r="B200" s="381"/>
      <c r="C200" s="378"/>
      <c r="D200" s="413"/>
      <c r="E200" s="378"/>
      <c r="F200" s="413"/>
      <c r="G200" s="378"/>
      <c r="H200" s="413"/>
      <c r="I200" s="378"/>
      <c r="J200" s="414"/>
      <c r="K200" s="278"/>
      <c r="L200" s="414"/>
      <c r="M200" s="278"/>
      <c r="N200" s="248"/>
      <c r="O200" s="248"/>
      <c r="P200" s="248"/>
      <c r="Q200" s="248"/>
      <c r="R200" s="415"/>
      <c r="S200" s="278"/>
      <c r="T200" s="415"/>
      <c r="U200" s="278"/>
      <c r="V200" s="358"/>
      <c r="W200" s="278"/>
      <c r="X200" s="238"/>
      <c r="Y200" s="309"/>
      <c r="Z200" s="309" t="s">
        <v>1517</v>
      </c>
      <c r="AA200" s="309" t="s">
        <v>1238</v>
      </c>
      <c r="AB200" s="249"/>
      <c r="AC200" s="249"/>
      <c r="AD200" s="249"/>
      <c r="AE200" s="249"/>
      <c r="AF200" s="249"/>
    </row>
    <row r="201" spans="1:32" s="45" customFormat="1" ht="25.2" customHeight="1">
      <c r="A201" s="381">
        <v>117</v>
      </c>
      <c r="B201" s="381" t="s">
        <v>433</v>
      </c>
      <c r="C201" s="378">
        <v>809</v>
      </c>
      <c r="D201" s="413">
        <v>127</v>
      </c>
      <c r="E201" s="378">
        <v>9</v>
      </c>
      <c r="F201" s="413" t="s">
        <v>1351</v>
      </c>
      <c r="G201" s="378">
        <v>14</v>
      </c>
      <c r="H201" s="378">
        <v>0</v>
      </c>
      <c r="I201" s="378">
        <v>0</v>
      </c>
      <c r="J201" s="414">
        <f>SUM(G201*400)</f>
        <v>5600</v>
      </c>
      <c r="K201" s="278"/>
      <c r="L201" s="414">
        <v>5600</v>
      </c>
      <c r="M201" s="278"/>
      <c r="N201" s="248"/>
      <c r="O201" s="248"/>
      <c r="P201" s="248"/>
      <c r="Q201" s="248"/>
      <c r="R201" s="415"/>
      <c r="S201" s="278"/>
      <c r="T201" s="415"/>
      <c r="U201" s="278"/>
      <c r="V201" s="358"/>
      <c r="W201" s="278"/>
      <c r="X201" s="238">
        <v>117</v>
      </c>
      <c r="Y201" s="309" t="s">
        <v>70</v>
      </c>
      <c r="Z201" s="309" t="s">
        <v>1518</v>
      </c>
      <c r="AA201" s="309" t="s">
        <v>1519</v>
      </c>
      <c r="AB201" s="249"/>
      <c r="AC201" s="249"/>
      <c r="AD201" s="249"/>
      <c r="AE201" s="249"/>
      <c r="AF201" s="249"/>
    </row>
    <row r="202" spans="1:32" s="45" customFormat="1" ht="25.2" customHeight="1">
      <c r="A202" s="381"/>
      <c r="B202" s="381" t="s">
        <v>433</v>
      </c>
      <c r="C202" s="378">
        <v>5035</v>
      </c>
      <c r="D202" s="413">
        <v>128</v>
      </c>
      <c r="E202" s="378">
        <v>35</v>
      </c>
      <c r="F202" s="413"/>
      <c r="G202" s="378">
        <v>3</v>
      </c>
      <c r="H202" s="378">
        <v>0</v>
      </c>
      <c r="I202" s="378">
        <v>0</v>
      </c>
      <c r="J202" s="414">
        <f>SUM(G202*400)</f>
        <v>1200</v>
      </c>
      <c r="K202" s="278"/>
      <c r="L202" s="414">
        <v>1200</v>
      </c>
      <c r="M202" s="278"/>
      <c r="N202" s="248"/>
      <c r="O202" s="248"/>
      <c r="P202" s="248"/>
      <c r="Q202" s="248"/>
      <c r="R202" s="415"/>
      <c r="S202" s="278"/>
      <c r="T202" s="415"/>
      <c r="U202" s="278"/>
      <c r="V202" s="358"/>
      <c r="W202" s="278"/>
      <c r="X202" s="238"/>
      <c r="Y202" s="309"/>
      <c r="Z202" s="309"/>
      <c r="AA202" s="309"/>
      <c r="AB202" s="249"/>
      <c r="AC202" s="249"/>
      <c r="AD202" s="249"/>
      <c r="AE202" s="249"/>
      <c r="AF202" s="249"/>
    </row>
    <row r="203" spans="1:32" s="45" customFormat="1" ht="25.2" customHeight="1">
      <c r="A203" s="381">
        <v>118</v>
      </c>
      <c r="B203" s="381" t="s">
        <v>433</v>
      </c>
      <c r="C203" s="378">
        <v>1680</v>
      </c>
      <c r="D203" s="413">
        <v>65</v>
      </c>
      <c r="E203" s="378">
        <v>80</v>
      </c>
      <c r="F203" s="413" t="s">
        <v>1351</v>
      </c>
      <c r="G203" s="378">
        <v>20</v>
      </c>
      <c r="H203" s="413">
        <v>1</v>
      </c>
      <c r="I203" s="378">
        <v>49</v>
      </c>
      <c r="J203" s="414">
        <f>SUM(G203*400+H203*100+I203)</f>
        <v>8149</v>
      </c>
      <c r="K203" s="278"/>
      <c r="L203" s="414">
        <v>8149</v>
      </c>
      <c r="M203" s="278"/>
      <c r="N203" s="248"/>
      <c r="O203" s="248"/>
      <c r="P203" s="248"/>
      <c r="Q203" s="248"/>
      <c r="R203" s="415"/>
      <c r="S203" s="278"/>
      <c r="T203" s="415"/>
      <c r="U203" s="278"/>
      <c r="V203" s="358"/>
      <c r="W203" s="278"/>
      <c r="X203" s="238">
        <v>118</v>
      </c>
      <c r="Y203" s="309" t="s">
        <v>63</v>
      </c>
      <c r="Z203" s="309" t="s">
        <v>1520</v>
      </c>
      <c r="AA203" s="309" t="s">
        <v>1521</v>
      </c>
      <c r="AB203" s="249"/>
      <c r="AC203" s="249"/>
      <c r="AD203" s="249"/>
      <c r="AE203" s="249"/>
      <c r="AF203" s="249"/>
    </row>
    <row r="204" spans="1:32" s="45" customFormat="1" ht="25.2" customHeight="1">
      <c r="A204" s="381"/>
      <c r="B204" s="381" t="s">
        <v>433</v>
      </c>
      <c r="C204" s="378">
        <v>8476</v>
      </c>
      <c r="D204" s="413">
        <v>138</v>
      </c>
      <c r="E204" s="378">
        <v>76</v>
      </c>
      <c r="F204" s="413"/>
      <c r="G204" s="378">
        <v>3</v>
      </c>
      <c r="H204" s="413">
        <v>1</v>
      </c>
      <c r="I204" s="416" t="s">
        <v>102</v>
      </c>
      <c r="J204" s="414">
        <f>SUM(G204*400+H204*100+I204)</f>
        <v>1303</v>
      </c>
      <c r="K204" s="278"/>
      <c r="L204" s="414">
        <v>1303</v>
      </c>
      <c r="M204" s="278"/>
      <c r="N204" s="248"/>
      <c r="O204" s="248"/>
      <c r="P204" s="248"/>
      <c r="Q204" s="248"/>
      <c r="R204" s="415"/>
      <c r="S204" s="278"/>
      <c r="T204" s="415"/>
      <c r="U204" s="278"/>
      <c r="V204" s="358"/>
      <c r="W204" s="278"/>
      <c r="X204" s="238"/>
      <c r="Y204" s="309"/>
      <c r="Z204" s="309"/>
      <c r="AA204" s="309" t="s">
        <v>1522</v>
      </c>
      <c r="AB204" s="249"/>
      <c r="AC204" s="249"/>
      <c r="AD204" s="249"/>
      <c r="AE204" s="249"/>
      <c r="AF204" s="249"/>
    </row>
    <row r="205" spans="1:32" s="45" customFormat="1" ht="25.2" customHeight="1">
      <c r="A205" s="381">
        <v>119</v>
      </c>
      <c r="B205" s="381" t="s">
        <v>433</v>
      </c>
      <c r="C205" s="378">
        <v>1361</v>
      </c>
      <c r="D205" s="413">
        <v>70</v>
      </c>
      <c r="E205" s="378">
        <v>61</v>
      </c>
      <c r="F205" s="413" t="s">
        <v>1351</v>
      </c>
      <c r="G205" s="378">
        <v>16</v>
      </c>
      <c r="H205" s="413">
        <v>3</v>
      </c>
      <c r="I205" s="378">
        <v>10</v>
      </c>
      <c r="J205" s="414">
        <f>SUM(G205*400+H205*100+I205)</f>
        <v>6710</v>
      </c>
      <c r="K205" s="278"/>
      <c r="L205" s="414">
        <v>6710</v>
      </c>
      <c r="M205" s="278"/>
      <c r="N205" s="248"/>
      <c r="O205" s="248"/>
      <c r="P205" s="248"/>
      <c r="Q205" s="248"/>
      <c r="R205" s="415"/>
      <c r="S205" s="278"/>
      <c r="T205" s="415"/>
      <c r="U205" s="278"/>
      <c r="V205" s="358"/>
      <c r="W205" s="278"/>
      <c r="X205" s="238">
        <v>119</v>
      </c>
      <c r="Y205" s="309" t="s">
        <v>70</v>
      </c>
      <c r="Z205" s="309" t="s">
        <v>1523</v>
      </c>
      <c r="AA205" s="309" t="s">
        <v>1524</v>
      </c>
      <c r="AB205" s="249"/>
      <c r="AC205" s="249"/>
      <c r="AD205" s="249"/>
      <c r="AE205" s="249"/>
      <c r="AF205" s="249"/>
    </row>
    <row r="206" spans="1:32" s="45" customFormat="1" ht="25.2" customHeight="1">
      <c r="A206" s="381"/>
      <c r="B206" s="381"/>
      <c r="C206" s="378"/>
      <c r="D206" s="413"/>
      <c r="E206" s="378"/>
      <c r="F206" s="413"/>
      <c r="G206" s="378"/>
      <c r="H206" s="413"/>
      <c r="I206" s="378"/>
      <c r="J206" s="414"/>
      <c r="K206" s="278"/>
      <c r="L206" s="414"/>
      <c r="M206" s="278"/>
      <c r="N206" s="248"/>
      <c r="O206" s="248"/>
      <c r="P206" s="248"/>
      <c r="Q206" s="248"/>
      <c r="R206" s="415"/>
      <c r="S206" s="278"/>
      <c r="T206" s="415"/>
      <c r="U206" s="278"/>
      <c r="V206" s="358"/>
      <c r="W206" s="278"/>
      <c r="X206" s="238"/>
      <c r="Y206" s="309"/>
      <c r="Z206" s="309"/>
      <c r="AA206" s="309" t="s">
        <v>1522</v>
      </c>
      <c r="AB206" s="249"/>
      <c r="AC206" s="249"/>
      <c r="AD206" s="249"/>
      <c r="AE206" s="249"/>
      <c r="AF206" s="249"/>
    </row>
    <row r="207" spans="1:32" s="45" customFormat="1" ht="21" customHeight="1">
      <c r="A207" s="381">
        <v>120</v>
      </c>
      <c r="B207" s="381" t="s">
        <v>433</v>
      </c>
      <c r="C207" s="378">
        <v>1262</v>
      </c>
      <c r="D207" s="413">
        <v>35</v>
      </c>
      <c r="E207" s="378">
        <v>62</v>
      </c>
      <c r="F207" s="413" t="s">
        <v>1351</v>
      </c>
      <c r="G207" s="378">
        <v>17</v>
      </c>
      <c r="H207" s="413">
        <v>2</v>
      </c>
      <c r="I207" s="378">
        <v>98</v>
      </c>
      <c r="J207" s="414">
        <f>SUM(G207*400+H207*100+I207)</f>
        <v>7098</v>
      </c>
      <c r="K207" s="278"/>
      <c r="L207" s="414">
        <v>7098</v>
      </c>
      <c r="M207" s="278"/>
      <c r="N207" s="248"/>
      <c r="O207" s="248"/>
      <c r="P207" s="248"/>
      <c r="Q207" s="248"/>
      <c r="R207" s="415"/>
      <c r="S207" s="278"/>
      <c r="T207" s="415"/>
      <c r="U207" s="278"/>
      <c r="V207" s="358"/>
      <c r="W207" s="278"/>
      <c r="X207" s="238">
        <v>120</v>
      </c>
      <c r="Y207" s="309" t="s">
        <v>63</v>
      </c>
      <c r="Z207" s="309" t="s">
        <v>1525</v>
      </c>
      <c r="AA207" s="309" t="s">
        <v>1526</v>
      </c>
      <c r="AB207" s="249"/>
      <c r="AC207" s="249"/>
      <c r="AD207" s="249"/>
      <c r="AE207" s="249"/>
      <c r="AF207" s="249"/>
    </row>
    <row r="208" spans="1:32" s="45" customFormat="1" ht="21" customHeight="1">
      <c r="A208" s="381"/>
      <c r="B208" s="381"/>
      <c r="C208" s="378"/>
      <c r="D208" s="413"/>
      <c r="E208" s="378"/>
      <c r="F208" s="413"/>
      <c r="G208" s="378"/>
      <c r="H208" s="413"/>
      <c r="I208" s="378"/>
      <c r="J208" s="414"/>
      <c r="K208" s="278"/>
      <c r="L208" s="414"/>
      <c r="M208" s="278"/>
      <c r="N208" s="248"/>
      <c r="O208" s="248"/>
      <c r="P208" s="248"/>
      <c r="Q208" s="248"/>
      <c r="R208" s="415"/>
      <c r="S208" s="278"/>
      <c r="T208" s="415"/>
      <c r="U208" s="278"/>
      <c r="V208" s="358"/>
      <c r="W208" s="278"/>
      <c r="X208" s="238"/>
      <c r="Y208" s="309"/>
      <c r="Z208" s="309"/>
      <c r="AA208" s="309" t="s">
        <v>1527</v>
      </c>
      <c r="AB208" s="249"/>
      <c r="AC208" s="249"/>
      <c r="AD208" s="249"/>
      <c r="AE208" s="249"/>
      <c r="AF208" s="249"/>
    </row>
    <row r="209" spans="1:32" s="45" customFormat="1" ht="21" customHeight="1">
      <c r="A209" s="381">
        <v>121</v>
      </c>
      <c r="B209" s="381" t="s">
        <v>433</v>
      </c>
      <c r="C209" s="378">
        <v>8565</v>
      </c>
      <c r="D209" s="413">
        <v>142</v>
      </c>
      <c r="E209" s="378">
        <v>65</v>
      </c>
      <c r="F209" s="413" t="s">
        <v>1351</v>
      </c>
      <c r="G209" s="378">
        <v>12</v>
      </c>
      <c r="H209" s="413">
        <v>2</v>
      </c>
      <c r="I209" s="378">
        <v>52</v>
      </c>
      <c r="J209" s="414">
        <f>SUM(G209*400+H209*100+I209)</f>
        <v>5052</v>
      </c>
      <c r="K209" s="278"/>
      <c r="L209" s="414">
        <v>5052</v>
      </c>
      <c r="M209" s="278"/>
      <c r="N209" s="248"/>
      <c r="O209" s="248"/>
      <c r="P209" s="248"/>
      <c r="Q209" s="248"/>
      <c r="R209" s="415"/>
      <c r="S209" s="278"/>
      <c r="T209" s="415"/>
      <c r="U209" s="278"/>
      <c r="V209" s="358"/>
      <c r="W209" s="278"/>
      <c r="X209" s="238">
        <v>121</v>
      </c>
      <c r="Y209" s="309" t="s">
        <v>70</v>
      </c>
      <c r="Z209" s="309" t="s">
        <v>1528</v>
      </c>
      <c r="AA209" s="309" t="s">
        <v>1529</v>
      </c>
      <c r="AB209" s="249"/>
      <c r="AC209" s="249"/>
      <c r="AD209" s="249"/>
      <c r="AE209" s="249"/>
      <c r="AF209" s="249"/>
    </row>
    <row r="210" spans="1:32" s="45" customFormat="1" ht="21" customHeight="1">
      <c r="A210" s="381"/>
      <c r="B210" s="381"/>
      <c r="C210" s="378"/>
      <c r="D210" s="413"/>
      <c r="E210" s="378"/>
      <c r="F210" s="413"/>
      <c r="G210" s="378"/>
      <c r="H210" s="413"/>
      <c r="I210" s="378"/>
      <c r="J210" s="414"/>
      <c r="K210" s="278"/>
      <c r="L210" s="414"/>
      <c r="M210" s="278"/>
      <c r="N210" s="248"/>
      <c r="O210" s="248"/>
      <c r="P210" s="248"/>
      <c r="Q210" s="248"/>
      <c r="R210" s="415"/>
      <c r="S210" s="278"/>
      <c r="T210" s="415"/>
      <c r="U210" s="278"/>
      <c r="V210" s="358"/>
      <c r="W210" s="278"/>
      <c r="X210" s="238"/>
      <c r="Y210" s="309"/>
      <c r="Z210" s="309"/>
      <c r="AA210" s="309"/>
      <c r="AB210" s="249"/>
      <c r="AC210" s="249"/>
      <c r="AD210" s="249"/>
      <c r="AE210" s="249"/>
      <c r="AF210" s="249"/>
    </row>
    <row r="211" spans="1:32" s="45" customFormat="1" ht="21" customHeight="1">
      <c r="A211" s="381">
        <v>122</v>
      </c>
      <c r="B211" s="381" t="s">
        <v>433</v>
      </c>
      <c r="C211" s="378">
        <v>1021</v>
      </c>
      <c r="D211" s="413">
        <v>9</v>
      </c>
      <c r="E211" s="378">
        <v>21</v>
      </c>
      <c r="F211" s="413" t="s">
        <v>1351</v>
      </c>
      <c r="G211" s="378">
        <v>18</v>
      </c>
      <c r="H211" s="413">
        <v>0</v>
      </c>
      <c r="I211" s="378">
        <v>34</v>
      </c>
      <c r="J211" s="414">
        <f>SUM(G211*400+I211)</f>
        <v>7234</v>
      </c>
      <c r="K211" s="278"/>
      <c r="L211" s="414">
        <v>7234</v>
      </c>
      <c r="M211" s="278"/>
      <c r="N211" s="248"/>
      <c r="O211" s="248"/>
      <c r="P211" s="248"/>
      <c r="Q211" s="248"/>
      <c r="R211" s="415"/>
      <c r="S211" s="278"/>
      <c r="T211" s="415"/>
      <c r="U211" s="278"/>
      <c r="V211" s="358"/>
      <c r="W211" s="278"/>
      <c r="X211" s="238">
        <v>122</v>
      </c>
      <c r="Y211" s="309" t="s">
        <v>70</v>
      </c>
      <c r="Z211" s="309" t="s">
        <v>1530</v>
      </c>
      <c r="AA211" s="309" t="s">
        <v>1531</v>
      </c>
      <c r="AB211" s="249"/>
      <c r="AC211" s="249"/>
      <c r="AD211" s="249"/>
      <c r="AE211" s="249"/>
      <c r="AF211" s="249"/>
    </row>
    <row r="212" spans="1:32" s="45" customFormat="1" ht="24" customHeight="1">
      <c r="A212" s="381"/>
      <c r="B212" s="381" t="s">
        <v>433</v>
      </c>
      <c r="C212" s="378">
        <v>5756</v>
      </c>
      <c r="D212" s="413">
        <v>83</v>
      </c>
      <c r="E212" s="378">
        <v>56</v>
      </c>
      <c r="F212" s="413"/>
      <c r="G212" s="378">
        <v>31</v>
      </c>
      <c r="H212" s="413">
        <v>3</v>
      </c>
      <c r="I212" s="416" t="s">
        <v>574</v>
      </c>
      <c r="J212" s="414">
        <f>SUM(G212*400+H212*100+I212)</f>
        <v>12708</v>
      </c>
      <c r="K212" s="278"/>
      <c r="L212" s="414">
        <v>12708</v>
      </c>
      <c r="M212" s="278"/>
      <c r="N212" s="248"/>
      <c r="O212" s="248"/>
      <c r="P212" s="248"/>
      <c r="Q212" s="248"/>
      <c r="R212" s="415"/>
      <c r="S212" s="278"/>
      <c r="T212" s="415"/>
      <c r="U212" s="278"/>
      <c r="V212" s="358"/>
      <c r="W212" s="278"/>
      <c r="X212" s="238"/>
      <c r="Y212" s="309"/>
      <c r="Z212" s="309" t="s">
        <v>1532</v>
      </c>
      <c r="AA212" s="309"/>
      <c r="AB212" s="249"/>
      <c r="AC212" s="249"/>
      <c r="AD212" s="249"/>
      <c r="AE212" s="249"/>
      <c r="AF212" s="249"/>
    </row>
    <row r="213" spans="1:32" s="45" customFormat="1" ht="24" customHeight="1">
      <c r="A213" s="381">
        <v>123</v>
      </c>
      <c r="B213" s="381" t="s">
        <v>433</v>
      </c>
      <c r="C213" s="378">
        <v>1028</v>
      </c>
      <c r="D213" s="413">
        <v>74</v>
      </c>
      <c r="E213" s="378">
        <v>28</v>
      </c>
      <c r="F213" s="413" t="s">
        <v>1351</v>
      </c>
      <c r="G213" s="378">
        <v>28</v>
      </c>
      <c r="H213" s="413">
        <v>0</v>
      </c>
      <c r="I213" s="378">
        <v>12</v>
      </c>
      <c r="J213" s="414">
        <f>SUM(G213*400+I213)</f>
        <v>11212</v>
      </c>
      <c r="K213" s="278"/>
      <c r="L213" s="414">
        <v>11212</v>
      </c>
      <c r="M213" s="278"/>
      <c r="N213" s="248"/>
      <c r="O213" s="248"/>
      <c r="P213" s="248"/>
      <c r="Q213" s="248"/>
      <c r="R213" s="415"/>
      <c r="S213" s="278"/>
      <c r="T213" s="415"/>
      <c r="U213" s="278"/>
      <c r="V213" s="358"/>
      <c r="W213" s="278"/>
      <c r="X213" s="238">
        <v>123</v>
      </c>
      <c r="Y213" s="309" t="s">
        <v>63</v>
      </c>
      <c r="Z213" s="309" t="s">
        <v>1533</v>
      </c>
      <c r="AA213" s="309" t="s">
        <v>1534</v>
      </c>
      <c r="AB213" s="249"/>
      <c r="AC213" s="249"/>
      <c r="AD213" s="249"/>
      <c r="AE213" s="249"/>
      <c r="AF213" s="249"/>
    </row>
    <row r="214" spans="1:32" s="45" customFormat="1" ht="24" customHeight="1">
      <c r="A214" s="381">
        <v>124</v>
      </c>
      <c r="B214" s="381" t="s">
        <v>433</v>
      </c>
      <c r="C214" s="378">
        <v>1011</v>
      </c>
      <c r="D214" s="413">
        <v>83</v>
      </c>
      <c r="E214" s="378">
        <v>11</v>
      </c>
      <c r="F214" s="413" t="s">
        <v>1351</v>
      </c>
      <c r="G214" s="378">
        <v>6</v>
      </c>
      <c r="H214" s="413">
        <v>2</v>
      </c>
      <c r="I214" s="378">
        <v>25</v>
      </c>
      <c r="J214" s="414">
        <f t="shared" ref="J214:J219" si="2">SUM(G214*400+H214*100+I214)</f>
        <v>2625</v>
      </c>
      <c r="K214" s="278"/>
      <c r="L214" s="414">
        <v>2625</v>
      </c>
      <c r="M214" s="278"/>
      <c r="N214" s="248"/>
      <c r="O214" s="248"/>
      <c r="P214" s="248"/>
      <c r="Q214" s="248"/>
      <c r="R214" s="415"/>
      <c r="S214" s="278"/>
      <c r="T214" s="415"/>
      <c r="U214" s="278"/>
      <c r="V214" s="358"/>
      <c r="W214" s="278"/>
      <c r="X214" s="238">
        <v>124</v>
      </c>
      <c r="Y214" s="309" t="s">
        <v>63</v>
      </c>
      <c r="Z214" s="309" t="s">
        <v>1535</v>
      </c>
      <c r="AA214" s="309" t="s">
        <v>1536</v>
      </c>
      <c r="AB214" s="249"/>
      <c r="AC214" s="249"/>
      <c r="AD214" s="249"/>
      <c r="AE214" s="249"/>
      <c r="AF214" s="249"/>
    </row>
    <row r="215" spans="1:32" s="45" customFormat="1" ht="24" customHeight="1">
      <c r="A215" s="381">
        <v>125</v>
      </c>
      <c r="B215" s="381" t="s">
        <v>433</v>
      </c>
      <c r="C215" s="378" t="s">
        <v>84</v>
      </c>
      <c r="D215" s="413">
        <v>136</v>
      </c>
      <c r="E215" s="378" t="s">
        <v>84</v>
      </c>
      <c r="F215" s="413" t="s">
        <v>1351</v>
      </c>
      <c r="G215" s="378">
        <v>6</v>
      </c>
      <c r="H215" s="413">
        <v>1</v>
      </c>
      <c r="I215" s="378">
        <v>16</v>
      </c>
      <c r="J215" s="414">
        <f t="shared" si="2"/>
        <v>2516</v>
      </c>
      <c r="K215" s="278"/>
      <c r="L215" s="414">
        <v>2516</v>
      </c>
      <c r="M215" s="278"/>
      <c r="N215" s="248"/>
      <c r="O215" s="248"/>
      <c r="P215" s="248"/>
      <c r="Q215" s="248"/>
      <c r="R215" s="415"/>
      <c r="S215" s="278"/>
      <c r="T215" s="415"/>
      <c r="U215" s="278"/>
      <c r="V215" s="358"/>
      <c r="W215" s="278"/>
      <c r="X215" s="238">
        <v>125</v>
      </c>
      <c r="Y215" s="309" t="s">
        <v>63</v>
      </c>
      <c r="Z215" s="309" t="s">
        <v>1537</v>
      </c>
      <c r="AA215" s="309" t="s">
        <v>1538</v>
      </c>
      <c r="AB215" s="249"/>
      <c r="AC215" s="249"/>
      <c r="AD215" s="249"/>
      <c r="AE215" s="249"/>
      <c r="AF215" s="249"/>
    </row>
    <row r="216" spans="1:32" s="45" customFormat="1" ht="24" customHeight="1">
      <c r="A216" s="381">
        <v>126</v>
      </c>
      <c r="B216" s="381" t="s">
        <v>433</v>
      </c>
      <c r="C216" s="378">
        <v>7809</v>
      </c>
      <c r="D216" s="413">
        <v>157</v>
      </c>
      <c r="E216" s="378">
        <v>9</v>
      </c>
      <c r="F216" s="413" t="s">
        <v>1351</v>
      </c>
      <c r="G216" s="378">
        <v>7</v>
      </c>
      <c r="H216" s="417">
        <v>3</v>
      </c>
      <c r="I216" s="416">
        <v>65</v>
      </c>
      <c r="J216" s="414">
        <f t="shared" si="2"/>
        <v>3165</v>
      </c>
      <c r="K216" s="278"/>
      <c r="L216" s="414">
        <v>3165</v>
      </c>
      <c r="M216" s="278"/>
      <c r="N216" s="248"/>
      <c r="O216" s="248"/>
      <c r="P216" s="248"/>
      <c r="Q216" s="248"/>
      <c r="R216" s="415"/>
      <c r="S216" s="278"/>
      <c r="T216" s="415"/>
      <c r="U216" s="278"/>
      <c r="V216" s="358"/>
      <c r="W216" s="278"/>
      <c r="X216" s="238">
        <v>126</v>
      </c>
      <c r="Y216" s="309" t="s">
        <v>63</v>
      </c>
      <c r="Z216" s="309" t="s">
        <v>1539</v>
      </c>
      <c r="AA216" s="309" t="s">
        <v>1540</v>
      </c>
      <c r="AB216" s="249"/>
      <c r="AC216" s="249"/>
      <c r="AD216" s="249"/>
      <c r="AE216" s="249"/>
      <c r="AF216" s="249"/>
    </row>
    <row r="217" spans="1:32" s="45" customFormat="1" ht="24" customHeight="1">
      <c r="A217" s="381">
        <v>127</v>
      </c>
      <c r="B217" s="381" t="s">
        <v>433</v>
      </c>
      <c r="C217" s="378">
        <v>7810</v>
      </c>
      <c r="D217" s="413">
        <v>158</v>
      </c>
      <c r="E217" s="378">
        <v>10</v>
      </c>
      <c r="F217" s="413" t="s">
        <v>1351</v>
      </c>
      <c r="G217" s="378">
        <v>7</v>
      </c>
      <c r="H217" s="413">
        <v>2</v>
      </c>
      <c r="I217" s="378">
        <v>72</v>
      </c>
      <c r="J217" s="414">
        <f t="shared" si="2"/>
        <v>3072</v>
      </c>
      <c r="K217" s="278"/>
      <c r="L217" s="414">
        <v>3072</v>
      </c>
      <c r="M217" s="278"/>
      <c r="N217" s="248"/>
      <c r="O217" s="248"/>
      <c r="P217" s="248"/>
      <c r="Q217" s="248"/>
      <c r="R217" s="415"/>
      <c r="S217" s="278"/>
      <c r="T217" s="415"/>
      <c r="U217" s="278"/>
      <c r="V217" s="358"/>
      <c r="W217" s="278"/>
      <c r="X217" s="238">
        <v>127</v>
      </c>
      <c r="Y217" s="309" t="s">
        <v>63</v>
      </c>
      <c r="Z217" s="309" t="s">
        <v>1541</v>
      </c>
      <c r="AA217" s="309" t="s">
        <v>1542</v>
      </c>
      <c r="AB217" s="249"/>
      <c r="AC217" s="249"/>
      <c r="AD217" s="249"/>
      <c r="AE217" s="249"/>
      <c r="AF217" s="249"/>
    </row>
    <row r="218" spans="1:32" s="45" customFormat="1" ht="24" customHeight="1">
      <c r="A218" s="381">
        <v>128</v>
      </c>
      <c r="B218" s="381" t="s">
        <v>433</v>
      </c>
      <c r="C218" s="378">
        <v>1474</v>
      </c>
      <c r="D218" s="413">
        <v>97</v>
      </c>
      <c r="E218" s="378">
        <v>74</v>
      </c>
      <c r="F218" s="413" t="s">
        <v>1351</v>
      </c>
      <c r="G218" s="378">
        <v>7</v>
      </c>
      <c r="H218" s="413">
        <v>1</v>
      </c>
      <c r="I218" s="378">
        <v>41</v>
      </c>
      <c r="J218" s="414">
        <f t="shared" si="2"/>
        <v>2941</v>
      </c>
      <c r="K218" s="278"/>
      <c r="L218" s="414">
        <v>2941</v>
      </c>
      <c r="M218" s="278"/>
      <c r="N218" s="248"/>
      <c r="O218" s="248"/>
      <c r="P218" s="248"/>
      <c r="Q218" s="248"/>
      <c r="R218" s="415"/>
      <c r="S218" s="278"/>
      <c r="T218" s="415"/>
      <c r="U218" s="278"/>
      <c r="V218" s="358"/>
      <c r="W218" s="278"/>
      <c r="X218" s="238">
        <v>128</v>
      </c>
      <c r="Y218" s="309" t="s">
        <v>70</v>
      </c>
      <c r="Z218" s="309" t="s">
        <v>1543</v>
      </c>
      <c r="AA218" s="309" t="s">
        <v>1544</v>
      </c>
      <c r="AB218" s="249"/>
      <c r="AC218" s="249"/>
      <c r="AD218" s="249"/>
      <c r="AE218" s="249"/>
      <c r="AF218" s="249"/>
    </row>
    <row r="219" spans="1:32" s="45" customFormat="1" ht="24" customHeight="1">
      <c r="A219" s="381">
        <v>129</v>
      </c>
      <c r="B219" s="381" t="s">
        <v>433</v>
      </c>
      <c r="C219" s="378">
        <v>1264</v>
      </c>
      <c r="D219" s="413">
        <v>40</v>
      </c>
      <c r="E219" s="378">
        <v>64</v>
      </c>
      <c r="F219" s="413" t="s">
        <v>1351</v>
      </c>
      <c r="G219" s="378">
        <v>10</v>
      </c>
      <c r="H219" s="413">
        <v>2</v>
      </c>
      <c r="I219" s="378">
        <v>89</v>
      </c>
      <c r="J219" s="414">
        <f t="shared" si="2"/>
        <v>4289</v>
      </c>
      <c r="K219" s="278"/>
      <c r="L219" s="414">
        <v>4289</v>
      </c>
      <c r="M219" s="278"/>
      <c r="N219" s="248"/>
      <c r="O219" s="248"/>
      <c r="P219" s="248"/>
      <c r="Q219" s="248"/>
      <c r="R219" s="415"/>
      <c r="S219" s="278"/>
      <c r="T219" s="415"/>
      <c r="U219" s="278"/>
      <c r="V219" s="358"/>
      <c r="W219" s="278"/>
      <c r="X219" s="238">
        <v>129</v>
      </c>
      <c r="Y219" s="309" t="s">
        <v>70</v>
      </c>
      <c r="Z219" s="309" t="s">
        <v>1545</v>
      </c>
      <c r="AA219" s="309" t="s">
        <v>1546</v>
      </c>
      <c r="AB219" s="249"/>
      <c r="AC219" s="249"/>
      <c r="AD219" s="249"/>
      <c r="AE219" s="249"/>
      <c r="AF219" s="249"/>
    </row>
    <row r="220" spans="1:32" s="45" customFormat="1" ht="24" customHeight="1">
      <c r="A220" s="381">
        <v>130</v>
      </c>
      <c r="B220" s="381" t="s">
        <v>433</v>
      </c>
      <c r="C220" s="378">
        <v>1492</v>
      </c>
      <c r="D220" s="413">
        <v>38</v>
      </c>
      <c r="E220" s="378">
        <v>92</v>
      </c>
      <c r="F220" s="413" t="s">
        <v>1351</v>
      </c>
      <c r="G220" s="378">
        <v>28</v>
      </c>
      <c r="H220" s="378">
        <v>0</v>
      </c>
      <c r="I220" s="378">
        <v>0</v>
      </c>
      <c r="J220" s="414">
        <f>SUM(G220*400)</f>
        <v>11200</v>
      </c>
      <c r="K220" s="278"/>
      <c r="L220" s="414">
        <v>11200</v>
      </c>
      <c r="M220" s="278"/>
      <c r="N220" s="248"/>
      <c r="O220" s="248"/>
      <c r="P220" s="248"/>
      <c r="Q220" s="248"/>
      <c r="R220" s="415"/>
      <c r="S220" s="278"/>
      <c r="T220" s="415"/>
      <c r="U220" s="278"/>
      <c r="V220" s="358"/>
      <c r="W220" s="278"/>
      <c r="X220" s="238">
        <v>130</v>
      </c>
      <c r="Y220" s="309" t="s">
        <v>63</v>
      </c>
      <c r="Z220" s="309" t="s">
        <v>1547</v>
      </c>
      <c r="AA220" s="309" t="s">
        <v>1548</v>
      </c>
      <c r="AB220" s="249"/>
      <c r="AC220" s="249"/>
      <c r="AD220" s="249"/>
      <c r="AE220" s="249"/>
      <c r="AF220" s="249"/>
    </row>
    <row r="221" spans="1:32" s="45" customFormat="1" ht="24" customHeight="1">
      <c r="A221" s="381">
        <v>131</v>
      </c>
      <c r="B221" s="381" t="s">
        <v>433</v>
      </c>
      <c r="C221" s="378">
        <v>1008</v>
      </c>
      <c r="D221" s="413">
        <v>116</v>
      </c>
      <c r="E221" s="378">
        <v>8</v>
      </c>
      <c r="F221" s="413" t="s">
        <v>1351</v>
      </c>
      <c r="G221" s="378">
        <v>11</v>
      </c>
      <c r="H221" s="413">
        <v>2</v>
      </c>
      <c r="I221" s="378">
        <v>40</v>
      </c>
      <c r="J221" s="414">
        <f t="shared" ref="J221:J227" si="3">SUM(G221*400+H221*100+I221)</f>
        <v>4640</v>
      </c>
      <c r="K221" s="278"/>
      <c r="L221" s="414">
        <v>4640</v>
      </c>
      <c r="M221" s="278"/>
      <c r="N221" s="248"/>
      <c r="O221" s="248"/>
      <c r="P221" s="248"/>
      <c r="Q221" s="248"/>
      <c r="R221" s="415"/>
      <c r="S221" s="278"/>
      <c r="T221" s="415"/>
      <c r="U221" s="278"/>
      <c r="V221" s="358"/>
      <c r="W221" s="278"/>
      <c r="X221" s="238">
        <v>131</v>
      </c>
      <c r="Y221" s="309" t="s">
        <v>63</v>
      </c>
      <c r="Z221" s="309" t="s">
        <v>1549</v>
      </c>
      <c r="AA221" s="309" t="s">
        <v>1550</v>
      </c>
      <c r="AB221" s="249"/>
      <c r="AC221" s="249"/>
      <c r="AD221" s="249"/>
      <c r="AE221" s="249"/>
      <c r="AF221" s="249"/>
    </row>
    <row r="222" spans="1:32" s="45" customFormat="1" ht="24" customHeight="1">
      <c r="A222" s="381"/>
      <c r="B222" s="381" t="s">
        <v>433</v>
      </c>
      <c r="C222" s="378">
        <v>1006</v>
      </c>
      <c r="D222" s="413">
        <v>19</v>
      </c>
      <c r="E222" s="378">
        <v>6</v>
      </c>
      <c r="F222" s="413" t="s">
        <v>1286</v>
      </c>
      <c r="G222" s="378">
        <v>22</v>
      </c>
      <c r="H222" s="413">
        <v>0</v>
      </c>
      <c r="I222" s="378">
        <v>64</v>
      </c>
      <c r="J222" s="414">
        <f t="shared" si="3"/>
        <v>8864</v>
      </c>
      <c r="K222" s="278"/>
      <c r="L222" s="414">
        <v>8864</v>
      </c>
      <c r="M222" s="278"/>
      <c r="N222" s="248"/>
      <c r="O222" s="248"/>
      <c r="P222" s="248"/>
      <c r="Q222" s="248"/>
      <c r="R222" s="415"/>
      <c r="S222" s="278"/>
      <c r="T222" s="415"/>
      <c r="U222" s="278"/>
      <c r="V222" s="358"/>
      <c r="W222" s="278"/>
      <c r="X222" s="238"/>
      <c r="Y222" s="309"/>
      <c r="Z222" s="309"/>
      <c r="AA222" s="309"/>
      <c r="AB222" s="249"/>
      <c r="AC222" s="249"/>
      <c r="AD222" s="249"/>
      <c r="AE222" s="249"/>
      <c r="AF222" s="249"/>
    </row>
    <row r="223" spans="1:32" s="45" customFormat="1" ht="24" customHeight="1">
      <c r="A223" s="381">
        <v>132</v>
      </c>
      <c r="B223" s="381" t="s">
        <v>433</v>
      </c>
      <c r="C223" s="378">
        <v>7891</v>
      </c>
      <c r="D223" s="413">
        <v>160</v>
      </c>
      <c r="E223" s="378">
        <v>91</v>
      </c>
      <c r="F223" s="413" t="s">
        <v>1351</v>
      </c>
      <c r="G223" s="378">
        <v>11</v>
      </c>
      <c r="H223" s="413">
        <v>2</v>
      </c>
      <c r="I223" s="378">
        <v>40</v>
      </c>
      <c r="J223" s="414">
        <f t="shared" si="3"/>
        <v>4640</v>
      </c>
      <c r="K223" s="278"/>
      <c r="L223" s="414">
        <v>4640</v>
      </c>
      <c r="M223" s="278"/>
      <c r="N223" s="248"/>
      <c r="O223" s="248"/>
      <c r="P223" s="248"/>
      <c r="Q223" s="248"/>
      <c r="R223" s="415"/>
      <c r="S223" s="278"/>
      <c r="T223" s="415"/>
      <c r="U223" s="278"/>
      <c r="V223" s="358"/>
      <c r="W223" s="278"/>
      <c r="X223" s="238">
        <v>132</v>
      </c>
      <c r="Y223" s="309" t="s">
        <v>63</v>
      </c>
      <c r="Z223" s="309" t="s">
        <v>1551</v>
      </c>
      <c r="AA223" s="309" t="s">
        <v>1552</v>
      </c>
      <c r="AB223" s="249"/>
      <c r="AC223" s="249"/>
      <c r="AD223" s="249"/>
      <c r="AE223" s="249"/>
      <c r="AF223" s="249"/>
    </row>
    <row r="224" spans="1:32" s="45" customFormat="1" ht="24" customHeight="1">
      <c r="A224" s="381">
        <v>133</v>
      </c>
      <c r="B224" s="381" t="s">
        <v>433</v>
      </c>
      <c r="C224" s="378">
        <v>1491</v>
      </c>
      <c r="D224" s="413">
        <v>37</v>
      </c>
      <c r="E224" s="378">
        <v>91</v>
      </c>
      <c r="F224" s="413" t="s">
        <v>1351</v>
      </c>
      <c r="G224" s="378">
        <v>11</v>
      </c>
      <c r="H224" s="413">
        <v>1</v>
      </c>
      <c r="I224" s="378">
        <v>62</v>
      </c>
      <c r="J224" s="414">
        <f t="shared" si="3"/>
        <v>4562</v>
      </c>
      <c r="K224" s="278"/>
      <c r="L224" s="414">
        <v>4562</v>
      </c>
      <c r="M224" s="278"/>
      <c r="N224" s="248"/>
      <c r="O224" s="248"/>
      <c r="P224" s="248"/>
      <c r="Q224" s="248"/>
      <c r="R224" s="415"/>
      <c r="S224" s="278"/>
      <c r="T224" s="415"/>
      <c r="U224" s="278"/>
      <c r="V224" s="358"/>
      <c r="W224" s="278"/>
      <c r="X224" s="238">
        <v>133</v>
      </c>
      <c r="Y224" s="309" t="s">
        <v>63</v>
      </c>
      <c r="Z224" s="309" t="s">
        <v>1553</v>
      </c>
      <c r="AA224" s="309" t="s">
        <v>1554</v>
      </c>
      <c r="AB224" s="249"/>
      <c r="AC224" s="249"/>
      <c r="AD224" s="249"/>
      <c r="AE224" s="249"/>
      <c r="AF224" s="249"/>
    </row>
    <row r="225" spans="1:32" s="45" customFormat="1" ht="24" customHeight="1">
      <c r="A225" s="381">
        <v>134</v>
      </c>
      <c r="B225" s="381" t="s">
        <v>433</v>
      </c>
      <c r="C225" s="378">
        <v>1665</v>
      </c>
      <c r="D225" s="413">
        <v>43</v>
      </c>
      <c r="E225" s="378">
        <v>65</v>
      </c>
      <c r="F225" s="413" t="s">
        <v>1351</v>
      </c>
      <c r="G225" s="378">
        <v>15</v>
      </c>
      <c r="H225" s="413">
        <v>2</v>
      </c>
      <c r="I225" s="416">
        <v>76</v>
      </c>
      <c r="J225" s="414">
        <f t="shared" si="3"/>
        <v>6276</v>
      </c>
      <c r="K225" s="278"/>
      <c r="L225" s="414">
        <v>6276</v>
      </c>
      <c r="M225" s="278"/>
      <c r="N225" s="248"/>
      <c r="O225" s="248"/>
      <c r="P225" s="248"/>
      <c r="Q225" s="248"/>
      <c r="R225" s="415"/>
      <c r="S225" s="278"/>
      <c r="T225" s="415"/>
      <c r="U225" s="278"/>
      <c r="V225" s="358"/>
      <c r="W225" s="278"/>
      <c r="X225" s="238">
        <v>134</v>
      </c>
      <c r="Y225" s="309" t="s">
        <v>70</v>
      </c>
      <c r="Z225" s="309" t="s">
        <v>1555</v>
      </c>
      <c r="AA225" s="309" t="s">
        <v>1556</v>
      </c>
      <c r="AB225" s="249"/>
      <c r="AC225" s="249"/>
      <c r="AD225" s="249"/>
      <c r="AE225" s="249"/>
      <c r="AF225" s="249"/>
    </row>
    <row r="226" spans="1:32" s="45" customFormat="1" ht="24" customHeight="1">
      <c r="A226" s="381">
        <v>135</v>
      </c>
      <c r="B226" s="381" t="s">
        <v>433</v>
      </c>
      <c r="C226" s="378">
        <v>1013</v>
      </c>
      <c r="D226" s="413">
        <v>77</v>
      </c>
      <c r="E226" s="378">
        <v>13</v>
      </c>
      <c r="F226" s="413" t="s">
        <v>1351</v>
      </c>
      <c r="G226" s="378">
        <v>14</v>
      </c>
      <c r="H226" s="413">
        <v>2</v>
      </c>
      <c r="I226" s="378">
        <v>53</v>
      </c>
      <c r="J226" s="414">
        <f t="shared" si="3"/>
        <v>5853</v>
      </c>
      <c r="K226" s="278"/>
      <c r="L226" s="414">
        <v>5853</v>
      </c>
      <c r="M226" s="278"/>
      <c r="N226" s="248"/>
      <c r="O226" s="248"/>
      <c r="P226" s="248"/>
      <c r="Q226" s="248"/>
      <c r="R226" s="415"/>
      <c r="S226" s="278"/>
      <c r="T226" s="415"/>
      <c r="U226" s="278"/>
      <c r="V226" s="358"/>
      <c r="W226" s="278"/>
      <c r="X226" s="238">
        <v>135</v>
      </c>
      <c r="Y226" s="309" t="s">
        <v>70</v>
      </c>
      <c r="Z226" s="309" t="s">
        <v>1557</v>
      </c>
      <c r="AA226" s="309" t="s">
        <v>1558</v>
      </c>
      <c r="AB226" s="249"/>
      <c r="AC226" s="249"/>
      <c r="AD226" s="249"/>
      <c r="AE226" s="249"/>
      <c r="AF226" s="249"/>
    </row>
    <row r="227" spans="1:32" s="45" customFormat="1" ht="24" customHeight="1">
      <c r="A227" s="381">
        <v>136</v>
      </c>
      <c r="B227" s="381" t="s">
        <v>433</v>
      </c>
      <c r="C227" s="378">
        <v>1272</v>
      </c>
      <c r="D227" s="413">
        <v>52</v>
      </c>
      <c r="E227" s="378">
        <v>72</v>
      </c>
      <c r="F227" s="413" t="s">
        <v>1351</v>
      </c>
      <c r="G227" s="378">
        <v>28</v>
      </c>
      <c r="H227" s="413">
        <v>2</v>
      </c>
      <c r="I227" s="378">
        <v>28</v>
      </c>
      <c r="J227" s="414">
        <f t="shared" si="3"/>
        <v>11428</v>
      </c>
      <c r="K227" s="278"/>
      <c r="L227" s="414">
        <v>11428</v>
      </c>
      <c r="M227" s="278"/>
      <c r="N227" s="248"/>
      <c r="O227" s="248"/>
      <c r="P227" s="248"/>
      <c r="Q227" s="248"/>
      <c r="R227" s="415"/>
      <c r="S227" s="278"/>
      <c r="T227" s="415"/>
      <c r="U227" s="278"/>
      <c r="V227" s="358"/>
      <c r="W227" s="278"/>
      <c r="X227" s="238">
        <v>136</v>
      </c>
      <c r="Y227" s="309" t="s">
        <v>70</v>
      </c>
      <c r="Z227" s="309" t="s">
        <v>1559</v>
      </c>
      <c r="AA227" s="309" t="s">
        <v>1560</v>
      </c>
      <c r="AB227" s="249"/>
      <c r="AC227" s="249"/>
      <c r="AD227" s="249"/>
      <c r="AE227" s="249"/>
      <c r="AF227" s="249"/>
    </row>
    <row r="228" spans="1:32" s="45" customFormat="1" ht="24" customHeight="1">
      <c r="A228" s="381"/>
      <c r="B228" s="381" t="s">
        <v>433</v>
      </c>
      <c r="C228" s="378">
        <v>7742</v>
      </c>
      <c r="D228" s="413">
        <v>53</v>
      </c>
      <c r="E228" s="378">
        <v>42</v>
      </c>
      <c r="F228" s="413"/>
      <c r="G228" s="378">
        <v>3</v>
      </c>
      <c r="H228" s="413">
        <v>0</v>
      </c>
      <c r="I228" s="416" t="s">
        <v>574</v>
      </c>
      <c r="J228" s="414">
        <f>SUM(G228*400+I228)</f>
        <v>1208</v>
      </c>
      <c r="K228" s="278"/>
      <c r="L228" s="414">
        <v>1208</v>
      </c>
      <c r="M228" s="278"/>
      <c r="N228" s="248"/>
      <c r="O228" s="248"/>
      <c r="P228" s="248"/>
      <c r="Q228" s="248"/>
      <c r="R228" s="415"/>
      <c r="S228" s="278"/>
      <c r="T228" s="415"/>
      <c r="U228" s="278"/>
      <c r="V228" s="358"/>
      <c r="W228" s="278"/>
      <c r="X228" s="238"/>
      <c r="Y228" s="309"/>
      <c r="Z228" s="309"/>
      <c r="AA228" s="309"/>
      <c r="AB228" s="249"/>
      <c r="AC228" s="249"/>
      <c r="AD228" s="249"/>
      <c r="AE228" s="249"/>
      <c r="AF228" s="249"/>
    </row>
    <row r="229" spans="1:32" s="45" customFormat="1" ht="24" customHeight="1">
      <c r="A229" s="381">
        <v>137</v>
      </c>
      <c r="B229" s="381" t="s">
        <v>433</v>
      </c>
      <c r="C229" s="378">
        <v>1264</v>
      </c>
      <c r="D229" s="413">
        <v>40</v>
      </c>
      <c r="E229" s="378">
        <v>64</v>
      </c>
      <c r="F229" s="413" t="s">
        <v>1351</v>
      </c>
      <c r="G229" s="378">
        <v>12</v>
      </c>
      <c r="H229" s="378">
        <v>0</v>
      </c>
      <c r="I229" s="378">
        <v>0</v>
      </c>
      <c r="J229" s="414">
        <f>SUM(G229*400)</f>
        <v>4800</v>
      </c>
      <c r="K229" s="278"/>
      <c r="L229" s="414">
        <v>4800</v>
      </c>
      <c r="M229" s="278"/>
      <c r="N229" s="248"/>
      <c r="O229" s="248"/>
      <c r="P229" s="248"/>
      <c r="Q229" s="248"/>
      <c r="R229" s="415"/>
      <c r="S229" s="278"/>
      <c r="T229" s="415"/>
      <c r="U229" s="278"/>
      <c r="V229" s="358"/>
      <c r="W229" s="278"/>
      <c r="X229" s="238">
        <v>137</v>
      </c>
      <c r="Y229" s="309" t="s">
        <v>70</v>
      </c>
      <c r="Z229" s="309" t="s">
        <v>1561</v>
      </c>
      <c r="AA229" s="309" t="s">
        <v>1562</v>
      </c>
      <c r="AB229" s="249"/>
      <c r="AC229" s="249"/>
      <c r="AD229" s="249"/>
      <c r="AE229" s="249"/>
      <c r="AF229" s="249"/>
    </row>
    <row r="230" spans="1:32" s="45" customFormat="1" ht="24" customHeight="1">
      <c r="A230" s="381"/>
      <c r="B230" s="381" t="s">
        <v>433</v>
      </c>
      <c r="C230" s="378">
        <v>1265</v>
      </c>
      <c r="D230" s="413">
        <v>41</v>
      </c>
      <c r="E230" s="378">
        <v>65</v>
      </c>
      <c r="F230" s="413"/>
      <c r="G230" s="378">
        <v>27</v>
      </c>
      <c r="H230" s="413">
        <v>1</v>
      </c>
      <c r="I230" s="378">
        <v>44</v>
      </c>
      <c r="J230" s="414">
        <f>SUM(G230*400+H230*100+I230)</f>
        <v>10944</v>
      </c>
      <c r="K230" s="278"/>
      <c r="L230" s="414">
        <v>10944</v>
      </c>
      <c r="M230" s="278"/>
      <c r="N230" s="248"/>
      <c r="O230" s="248"/>
      <c r="P230" s="248"/>
      <c r="Q230" s="248"/>
      <c r="R230" s="415"/>
      <c r="S230" s="278"/>
      <c r="T230" s="415"/>
      <c r="U230" s="278"/>
      <c r="V230" s="358"/>
      <c r="W230" s="278"/>
      <c r="X230" s="238"/>
      <c r="Y230" s="309"/>
      <c r="Z230" s="309"/>
      <c r="AA230" s="309"/>
      <c r="AB230" s="249"/>
      <c r="AC230" s="249"/>
      <c r="AD230" s="249"/>
      <c r="AE230" s="249"/>
      <c r="AF230" s="249"/>
    </row>
    <row r="231" spans="1:32" s="45" customFormat="1" ht="24" customHeight="1">
      <c r="A231" s="381">
        <v>138</v>
      </c>
      <c r="B231" s="381" t="s">
        <v>433</v>
      </c>
      <c r="C231" s="378">
        <v>993</v>
      </c>
      <c r="D231" s="413">
        <v>6</v>
      </c>
      <c r="E231" s="378">
        <v>93</v>
      </c>
      <c r="F231" s="413" t="s">
        <v>1351</v>
      </c>
      <c r="G231" s="378">
        <v>28</v>
      </c>
      <c r="H231" s="413">
        <v>3</v>
      </c>
      <c r="I231" s="378">
        <v>44</v>
      </c>
      <c r="J231" s="414">
        <f>SUM(G231*400+H231*100+I231)</f>
        <v>11544</v>
      </c>
      <c r="K231" s="278"/>
      <c r="L231" s="414">
        <v>11544</v>
      </c>
      <c r="M231" s="278"/>
      <c r="N231" s="248"/>
      <c r="O231" s="248"/>
      <c r="P231" s="248"/>
      <c r="Q231" s="248"/>
      <c r="R231" s="415"/>
      <c r="S231" s="278"/>
      <c r="T231" s="415"/>
      <c r="U231" s="278"/>
      <c r="V231" s="358"/>
      <c r="W231" s="278"/>
      <c r="X231" s="238">
        <v>138</v>
      </c>
      <c r="Y231" s="311" t="s">
        <v>86</v>
      </c>
      <c r="Z231" s="311" t="s">
        <v>1563</v>
      </c>
      <c r="AA231" s="309" t="s">
        <v>1564</v>
      </c>
      <c r="AB231" s="249"/>
      <c r="AC231" s="249"/>
      <c r="AD231" s="249"/>
      <c r="AE231" s="249"/>
      <c r="AF231" s="249"/>
    </row>
    <row r="232" spans="1:32" s="45" customFormat="1" ht="24" customHeight="1">
      <c r="A232" s="381"/>
      <c r="B232" s="381" t="s">
        <v>433</v>
      </c>
      <c r="C232" s="378">
        <v>6964</v>
      </c>
      <c r="D232" s="413">
        <v>138</v>
      </c>
      <c r="E232" s="378">
        <v>64</v>
      </c>
      <c r="F232" s="413"/>
      <c r="G232" s="378">
        <v>0</v>
      </c>
      <c r="H232" s="413">
        <v>3</v>
      </c>
      <c r="I232" s="378">
        <v>30</v>
      </c>
      <c r="J232" s="414">
        <f>SUM(H232*100+I232)</f>
        <v>330</v>
      </c>
      <c r="K232" s="278"/>
      <c r="L232" s="414">
        <v>330</v>
      </c>
      <c r="M232" s="278"/>
      <c r="N232" s="248"/>
      <c r="O232" s="248"/>
      <c r="P232" s="248"/>
      <c r="Q232" s="248"/>
      <c r="R232" s="415"/>
      <c r="S232" s="278"/>
      <c r="T232" s="415"/>
      <c r="U232" s="278"/>
      <c r="V232" s="358"/>
      <c r="W232" s="278"/>
      <c r="X232" s="238"/>
      <c r="Y232" s="309"/>
      <c r="Z232" s="309"/>
      <c r="AA232" s="309"/>
      <c r="AB232" s="249"/>
      <c r="AC232" s="249"/>
      <c r="AD232" s="249"/>
      <c r="AE232" s="249"/>
      <c r="AF232" s="249"/>
    </row>
    <row r="233" spans="1:32" s="45" customFormat="1" ht="24" customHeight="1">
      <c r="A233" s="381">
        <v>139</v>
      </c>
      <c r="B233" s="381" t="s">
        <v>433</v>
      </c>
      <c r="C233" s="378">
        <v>3927</v>
      </c>
      <c r="D233" s="413">
        <v>103</v>
      </c>
      <c r="E233" s="378">
        <v>27</v>
      </c>
      <c r="F233" s="413" t="s">
        <v>1351</v>
      </c>
      <c r="G233" s="378">
        <v>19</v>
      </c>
      <c r="H233" s="413">
        <v>0</v>
      </c>
      <c r="I233" s="378">
        <v>32</v>
      </c>
      <c r="J233" s="414">
        <f>SUM(G233*400+I233)</f>
        <v>7632</v>
      </c>
      <c r="K233" s="278"/>
      <c r="L233" s="414">
        <v>7632</v>
      </c>
      <c r="M233" s="278"/>
      <c r="N233" s="248"/>
      <c r="O233" s="248"/>
      <c r="P233" s="248"/>
      <c r="Q233" s="248"/>
      <c r="R233" s="415"/>
      <c r="S233" s="278"/>
      <c r="T233" s="415"/>
      <c r="U233" s="278"/>
      <c r="V233" s="358"/>
      <c r="W233" s="278"/>
      <c r="X233" s="238">
        <v>139</v>
      </c>
      <c r="Y233" s="309" t="s">
        <v>70</v>
      </c>
      <c r="Z233" s="309" t="s">
        <v>1565</v>
      </c>
      <c r="AA233" s="309" t="s">
        <v>1566</v>
      </c>
      <c r="AB233" s="249"/>
      <c r="AC233" s="249"/>
      <c r="AD233" s="249"/>
      <c r="AE233" s="249"/>
      <c r="AF233" s="249"/>
    </row>
    <row r="234" spans="1:32" s="45" customFormat="1" ht="24" customHeight="1">
      <c r="A234" s="381"/>
      <c r="B234" s="381" t="s">
        <v>433</v>
      </c>
      <c r="C234" s="378">
        <v>735</v>
      </c>
      <c r="D234" s="413">
        <v>5</v>
      </c>
      <c r="E234" s="378">
        <v>35</v>
      </c>
      <c r="F234" s="413"/>
      <c r="G234" s="378">
        <v>5</v>
      </c>
      <c r="H234" s="413">
        <v>0</v>
      </c>
      <c r="I234" s="378">
        <v>32</v>
      </c>
      <c r="J234" s="414">
        <f>SUM(G234*400+I234)</f>
        <v>2032</v>
      </c>
      <c r="K234" s="278"/>
      <c r="L234" s="414">
        <v>2032</v>
      </c>
      <c r="M234" s="278"/>
      <c r="N234" s="248"/>
      <c r="O234" s="248"/>
      <c r="P234" s="248"/>
      <c r="Q234" s="248"/>
      <c r="R234" s="415"/>
      <c r="S234" s="278"/>
      <c r="T234" s="415"/>
      <c r="U234" s="278"/>
      <c r="V234" s="358"/>
      <c r="W234" s="278"/>
      <c r="X234" s="238"/>
      <c r="Y234" s="309"/>
      <c r="Z234" s="309"/>
      <c r="AA234" s="309"/>
      <c r="AB234" s="249"/>
      <c r="AC234" s="249"/>
      <c r="AD234" s="249"/>
      <c r="AE234" s="249"/>
      <c r="AF234" s="249"/>
    </row>
    <row r="235" spans="1:32" s="45" customFormat="1" ht="24" customHeight="1">
      <c r="A235" s="381">
        <v>140</v>
      </c>
      <c r="B235" s="381" t="s">
        <v>433</v>
      </c>
      <c r="C235" s="378">
        <v>1655</v>
      </c>
      <c r="D235" s="413">
        <v>30</v>
      </c>
      <c r="E235" s="378">
        <v>55</v>
      </c>
      <c r="F235" s="413" t="s">
        <v>1351</v>
      </c>
      <c r="G235" s="378">
        <v>30</v>
      </c>
      <c r="H235" s="413">
        <v>0</v>
      </c>
      <c r="I235" s="378">
        <v>71</v>
      </c>
      <c r="J235" s="414">
        <f>SUM(G235*400+I235)</f>
        <v>12071</v>
      </c>
      <c r="K235" s="278"/>
      <c r="L235" s="414">
        <v>12071</v>
      </c>
      <c r="M235" s="278"/>
      <c r="N235" s="248"/>
      <c r="O235" s="248"/>
      <c r="P235" s="248"/>
      <c r="Q235" s="248"/>
      <c r="R235" s="415"/>
      <c r="S235" s="278"/>
      <c r="T235" s="415"/>
      <c r="U235" s="278"/>
      <c r="V235" s="358"/>
      <c r="W235" s="278"/>
      <c r="X235" s="238">
        <v>140</v>
      </c>
      <c r="Y235" s="309" t="s">
        <v>63</v>
      </c>
      <c r="Z235" s="309" t="s">
        <v>1567</v>
      </c>
      <c r="AA235" s="309" t="s">
        <v>1568</v>
      </c>
      <c r="AB235" s="249"/>
      <c r="AC235" s="249"/>
      <c r="AD235" s="249"/>
      <c r="AE235" s="249"/>
      <c r="AF235" s="249"/>
    </row>
    <row r="236" spans="1:32" s="45" customFormat="1" ht="24" customHeight="1">
      <c r="A236" s="381"/>
      <c r="B236" s="381" t="s">
        <v>433</v>
      </c>
      <c r="C236" s="378">
        <v>3690</v>
      </c>
      <c r="D236" s="413">
        <v>103</v>
      </c>
      <c r="E236" s="378">
        <v>90</v>
      </c>
      <c r="F236" s="413"/>
      <c r="G236" s="378">
        <v>14</v>
      </c>
      <c r="H236" s="413">
        <v>0</v>
      </c>
      <c r="I236" s="378">
        <v>67</v>
      </c>
      <c r="J236" s="414">
        <f>SUM(G236*400+I236)</f>
        <v>5667</v>
      </c>
      <c r="K236" s="278"/>
      <c r="L236" s="414">
        <v>5677</v>
      </c>
      <c r="M236" s="278"/>
      <c r="N236" s="248"/>
      <c r="O236" s="248"/>
      <c r="P236" s="248"/>
      <c r="Q236" s="248"/>
      <c r="R236" s="415"/>
      <c r="S236" s="278"/>
      <c r="T236" s="415"/>
      <c r="U236" s="278"/>
      <c r="V236" s="358"/>
      <c r="W236" s="278"/>
      <c r="X236" s="238"/>
      <c r="Y236" s="309"/>
      <c r="Z236" s="309"/>
      <c r="AA236" s="309"/>
      <c r="AB236" s="249"/>
      <c r="AC236" s="249"/>
      <c r="AD236" s="249"/>
      <c r="AE236" s="249"/>
      <c r="AF236" s="249"/>
    </row>
    <row r="237" spans="1:32" s="45" customFormat="1" ht="24" customHeight="1">
      <c r="A237" s="381"/>
      <c r="B237" s="381" t="s">
        <v>433</v>
      </c>
      <c r="C237" s="378">
        <v>3683</v>
      </c>
      <c r="D237" s="413">
        <v>103</v>
      </c>
      <c r="E237" s="378">
        <v>83</v>
      </c>
      <c r="F237" s="413"/>
      <c r="G237" s="378">
        <v>4</v>
      </c>
      <c r="H237" s="378">
        <v>0</v>
      </c>
      <c r="I237" s="378">
        <v>0</v>
      </c>
      <c r="J237" s="414">
        <f>SUM(G237*400)</f>
        <v>1600</v>
      </c>
      <c r="K237" s="278"/>
      <c r="L237" s="414">
        <v>1600</v>
      </c>
      <c r="M237" s="278"/>
      <c r="N237" s="248"/>
      <c r="O237" s="248"/>
      <c r="P237" s="248"/>
      <c r="Q237" s="248"/>
      <c r="R237" s="415"/>
      <c r="S237" s="278"/>
      <c r="T237" s="415"/>
      <c r="U237" s="278"/>
      <c r="V237" s="358"/>
      <c r="W237" s="278"/>
      <c r="X237" s="238"/>
      <c r="Y237" s="309"/>
      <c r="Z237" s="309"/>
      <c r="AA237" s="309"/>
      <c r="AB237" s="249"/>
      <c r="AC237" s="249"/>
      <c r="AD237" s="249"/>
      <c r="AE237" s="249"/>
      <c r="AF237" s="249"/>
    </row>
    <row r="238" spans="1:32" s="45" customFormat="1" ht="24" customHeight="1">
      <c r="A238" s="381">
        <v>141</v>
      </c>
      <c r="B238" s="381" t="s">
        <v>433</v>
      </c>
      <c r="C238" s="378">
        <v>739</v>
      </c>
      <c r="D238" s="413">
        <v>10</v>
      </c>
      <c r="E238" s="378">
        <v>39</v>
      </c>
      <c r="F238" s="413" t="s">
        <v>1351</v>
      </c>
      <c r="G238" s="378">
        <v>28</v>
      </c>
      <c r="H238" s="417">
        <v>1</v>
      </c>
      <c r="I238" s="416">
        <v>61</v>
      </c>
      <c r="J238" s="414">
        <f>SUM(G238*400+H238*100+I238)</f>
        <v>11361</v>
      </c>
      <c r="K238" s="278"/>
      <c r="L238" s="414">
        <v>11361</v>
      </c>
      <c r="M238" s="278"/>
      <c r="N238" s="248"/>
      <c r="O238" s="248"/>
      <c r="P238" s="248"/>
      <c r="Q238" s="248"/>
      <c r="R238" s="415"/>
      <c r="S238" s="278"/>
      <c r="T238" s="415"/>
      <c r="U238" s="278"/>
      <c r="V238" s="358"/>
      <c r="W238" s="278"/>
      <c r="X238" s="238">
        <v>141</v>
      </c>
      <c r="Y238" s="309" t="s">
        <v>63</v>
      </c>
      <c r="Z238" s="309" t="s">
        <v>1569</v>
      </c>
      <c r="AA238" s="309" t="s">
        <v>1570</v>
      </c>
      <c r="AB238" s="249"/>
      <c r="AC238" s="249"/>
      <c r="AD238" s="249"/>
      <c r="AE238" s="249"/>
      <c r="AF238" s="249"/>
    </row>
    <row r="239" spans="1:32" s="45" customFormat="1" ht="24" customHeight="1">
      <c r="A239" s="381">
        <v>142</v>
      </c>
      <c r="B239" s="381" t="s">
        <v>433</v>
      </c>
      <c r="C239" s="378">
        <v>1459</v>
      </c>
      <c r="D239" s="413">
        <v>69</v>
      </c>
      <c r="E239" s="378">
        <v>59</v>
      </c>
      <c r="F239" s="413" t="s">
        <v>1351</v>
      </c>
      <c r="G239" s="378">
        <v>28</v>
      </c>
      <c r="H239" s="378">
        <v>0</v>
      </c>
      <c r="I239" s="378">
        <v>0</v>
      </c>
      <c r="J239" s="414">
        <f>SUM(G239*400)</f>
        <v>11200</v>
      </c>
      <c r="K239" s="278"/>
      <c r="L239" s="414">
        <v>11200</v>
      </c>
      <c r="M239" s="278"/>
      <c r="N239" s="248"/>
      <c r="O239" s="248"/>
      <c r="P239" s="248"/>
      <c r="Q239" s="248"/>
      <c r="R239" s="415"/>
      <c r="S239" s="278"/>
      <c r="T239" s="415"/>
      <c r="U239" s="278"/>
      <c r="V239" s="358"/>
      <c r="W239" s="278"/>
      <c r="X239" s="238">
        <v>142</v>
      </c>
      <c r="Y239" s="309" t="s">
        <v>70</v>
      </c>
      <c r="Z239" s="309" t="s">
        <v>1571</v>
      </c>
      <c r="AA239" s="309" t="s">
        <v>1410</v>
      </c>
      <c r="AB239" s="249"/>
      <c r="AC239" s="249"/>
      <c r="AD239" s="249"/>
      <c r="AE239" s="249"/>
      <c r="AF239" s="249"/>
    </row>
    <row r="240" spans="1:32" s="45" customFormat="1" ht="24" customHeight="1">
      <c r="A240" s="381">
        <v>143</v>
      </c>
      <c r="B240" s="381" t="s">
        <v>433</v>
      </c>
      <c r="C240" s="378">
        <v>1465</v>
      </c>
      <c r="D240" s="413">
        <v>78</v>
      </c>
      <c r="E240" s="378">
        <v>65</v>
      </c>
      <c r="F240" s="413" t="s">
        <v>1351</v>
      </c>
      <c r="G240" s="378">
        <v>12</v>
      </c>
      <c r="H240" s="413">
        <v>2</v>
      </c>
      <c r="I240" s="378">
        <v>61</v>
      </c>
      <c r="J240" s="414">
        <f>SUM(G240*400+H240*100+I240)</f>
        <v>5061</v>
      </c>
      <c r="K240" s="278"/>
      <c r="L240" s="414">
        <v>5061</v>
      </c>
      <c r="M240" s="278"/>
      <c r="N240" s="248"/>
      <c r="O240" s="248"/>
      <c r="P240" s="248"/>
      <c r="Q240" s="248"/>
      <c r="R240" s="415"/>
      <c r="S240" s="278"/>
      <c r="T240" s="415"/>
      <c r="U240" s="278"/>
      <c r="V240" s="358"/>
      <c r="W240" s="278"/>
      <c r="X240" s="238">
        <v>143</v>
      </c>
      <c r="Y240" s="309" t="s">
        <v>70</v>
      </c>
      <c r="Z240" s="309" t="s">
        <v>1572</v>
      </c>
      <c r="AA240" s="309" t="s">
        <v>1573</v>
      </c>
      <c r="AB240" s="249"/>
      <c r="AC240" s="249"/>
      <c r="AD240" s="249"/>
      <c r="AE240" s="249"/>
      <c r="AF240" s="249"/>
    </row>
    <row r="241" spans="1:32" s="45" customFormat="1" ht="24" customHeight="1">
      <c r="A241" s="381">
        <v>144</v>
      </c>
      <c r="B241" s="381" t="s">
        <v>433</v>
      </c>
      <c r="C241" s="378">
        <v>2192</v>
      </c>
      <c r="D241" s="413">
        <v>57</v>
      </c>
      <c r="E241" s="378">
        <v>92</v>
      </c>
      <c r="F241" s="413" t="s">
        <v>1351</v>
      </c>
      <c r="G241" s="378">
        <v>10</v>
      </c>
      <c r="H241" s="413">
        <v>2</v>
      </c>
      <c r="I241" s="378">
        <v>66</v>
      </c>
      <c r="J241" s="414">
        <f>SUM(G241*400+H241*100+I241)</f>
        <v>4266</v>
      </c>
      <c r="K241" s="278"/>
      <c r="L241" s="414">
        <v>4266</v>
      </c>
      <c r="M241" s="278"/>
      <c r="N241" s="248"/>
      <c r="O241" s="248"/>
      <c r="P241" s="248"/>
      <c r="Q241" s="248"/>
      <c r="R241" s="415"/>
      <c r="S241" s="278"/>
      <c r="T241" s="415"/>
      <c r="U241" s="278"/>
      <c r="V241" s="358"/>
      <c r="W241" s="278"/>
      <c r="X241" s="238">
        <v>144</v>
      </c>
      <c r="Y241" s="309" t="s">
        <v>63</v>
      </c>
      <c r="Z241" s="309" t="s">
        <v>1574</v>
      </c>
      <c r="AA241" s="309" t="s">
        <v>1575</v>
      </c>
      <c r="AB241" s="249"/>
      <c r="AC241" s="249"/>
      <c r="AD241" s="249"/>
      <c r="AE241" s="249"/>
      <c r="AF241" s="249"/>
    </row>
    <row r="242" spans="1:32" s="45" customFormat="1" ht="24" customHeight="1">
      <c r="A242" s="381">
        <v>145</v>
      </c>
      <c r="B242" s="381" t="s">
        <v>433</v>
      </c>
      <c r="C242" s="378">
        <v>2221</v>
      </c>
      <c r="D242" s="413">
        <v>15</v>
      </c>
      <c r="E242" s="378">
        <v>21</v>
      </c>
      <c r="F242" s="413" t="s">
        <v>1351</v>
      </c>
      <c r="G242" s="378">
        <v>14</v>
      </c>
      <c r="H242" s="378">
        <v>1</v>
      </c>
      <c r="I242" s="378">
        <v>0</v>
      </c>
      <c r="J242" s="414">
        <f>SUM(G242*400+H242*100)</f>
        <v>5700</v>
      </c>
      <c r="K242" s="278"/>
      <c r="L242" s="414">
        <v>5700</v>
      </c>
      <c r="M242" s="278"/>
      <c r="N242" s="248"/>
      <c r="O242" s="248"/>
      <c r="P242" s="248"/>
      <c r="Q242" s="248"/>
      <c r="R242" s="415"/>
      <c r="S242" s="278"/>
      <c r="T242" s="415"/>
      <c r="U242" s="278"/>
      <c r="V242" s="358"/>
      <c r="W242" s="278"/>
      <c r="X242" s="238">
        <v>145</v>
      </c>
      <c r="Y242" s="309" t="s">
        <v>63</v>
      </c>
      <c r="Z242" s="309" t="s">
        <v>1576</v>
      </c>
      <c r="AA242" s="309" t="s">
        <v>1577</v>
      </c>
      <c r="AB242" s="249"/>
      <c r="AC242" s="249"/>
      <c r="AD242" s="249"/>
      <c r="AE242" s="249"/>
      <c r="AF242" s="249"/>
    </row>
    <row r="243" spans="1:32" s="45" customFormat="1" ht="24" customHeight="1">
      <c r="A243" s="381"/>
      <c r="B243" s="381" t="s">
        <v>433</v>
      </c>
      <c r="C243" s="378">
        <v>1476</v>
      </c>
      <c r="D243" s="413">
        <v>103</v>
      </c>
      <c r="E243" s="378">
        <v>76</v>
      </c>
      <c r="F243" s="413"/>
      <c r="G243" s="378">
        <v>12</v>
      </c>
      <c r="H243" s="378">
        <v>0</v>
      </c>
      <c r="I243" s="378">
        <v>0</v>
      </c>
      <c r="J243" s="414">
        <f>SUM(G243*400)</f>
        <v>4800</v>
      </c>
      <c r="K243" s="278"/>
      <c r="L243" s="414">
        <v>4800</v>
      </c>
      <c r="M243" s="278"/>
      <c r="N243" s="248"/>
      <c r="O243" s="248"/>
      <c r="P243" s="248"/>
      <c r="Q243" s="248"/>
      <c r="R243" s="415"/>
      <c r="S243" s="278"/>
      <c r="T243" s="415"/>
      <c r="U243" s="278"/>
      <c r="V243" s="358"/>
      <c r="W243" s="278"/>
      <c r="X243" s="238"/>
      <c r="Y243" s="309"/>
      <c r="Z243" s="309"/>
      <c r="AA243" s="309"/>
      <c r="AB243" s="249"/>
      <c r="AC243" s="249"/>
      <c r="AD243" s="249"/>
      <c r="AE243" s="249"/>
      <c r="AF243" s="249"/>
    </row>
    <row r="244" spans="1:32" s="45" customFormat="1" ht="24" customHeight="1">
      <c r="A244" s="381">
        <v>146</v>
      </c>
      <c r="B244" s="381" t="s">
        <v>433</v>
      </c>
      <c r="C244" s="378">
        <v>6966</v>
      </c>
      <c r="D244" s="413">
        <v>140</v>
      </c>
      <c r="E244" s="378">
        <v>66</v>
      </c>
      <c r="F244" s="413" t="s">
        <v>1351</v>
      </c>
      <c r="G244" s="378">
        <v>15</v>
      </c>
      <c r="H244" s="413">
        <v>0</v>
      </c>
      <c r="I244" s="378">
        <v>85</v>
      </c>
      <c r="J244" s="414">
        <f>SUM(G244*400+I244)</f>
        <v>6085</v>
      </c>
      <c r="K244" s="278"/>
      <c r="L244" s="414">
        <v>6085</v>
      </c>
      <c r="M244" s="278"/>
      <c r="N244" s="248"/>
      <c r="O244" s="248"/>
      <c r="P244" s="248"/>
      <c r="Q244" s="248"/>
      <c r="R244" s="415"/>
      <c r="S244" s="278"/>
      <c r="T244" s="415"/>
      <c r="U244" s="278"/>
      <c r="V244" s="358"/>
      <c r="W244" s="278"/>
      <c r="X244" s="238">
        <v>146</v>
      </c>
      <c r="Y244" s="309" t="s">
        <v>86</v>
      </c>
      <c r="Z244" s="309" t="s">
        <v>1578</v>
      </c>
      <c r="AA244" s="309" t="s">
        <v>1579</v>
      </c>
      <c r="AB244" s="249"/>
      <c r="AC244" s="249"/>
      <c r="AD244" s="249"/>
      <c r="AE244" s="249"/>
      <c r="AF244" s="249"/>
    </row>
    <row r="245" spans="1:32" s="45" customFormat="1" ht="24" customHeight="1">
      <c r="A245" s="381"/>
      <c r="B245" s="381"/>
      <c r="C245" s="378"/>
      <c r="D245" s="413"/>
      <c r="E245" s="378"/>
      <c r="F245" s="413"/>
      <c r="G245" s="378"/>
      <c r="H245" s="413"/>
      <c r="I245" s="378"/>
      <c r="J245" s="414"/>
      <c r="K245" s="278"/>
      <c r="L245" s="414"/>
      <c r="M245" s="278"/>
      <c r="N245" s="248"/>
      <c r="O245" s="248"/>
      <c r="P245" s="248"/>
      <c r="Q245" s="248"/>
      <c r="R245" s="415"/>
      <c r="S245" s="278"/>
      <c r="T245" s="415"/>
      <c r="U245" s="278"/>
      <c r="V245" s="358"/>
      <c r="W245" s="278"/>
      <c r="X245" s="238"/>
      <c r="Y245" s="309"/>
      <c r="Z245" s="309"/>
      <c r="AA245" s="309" t="s">
        <v>1580</v>
      </c>
      <c r="AB245" s="249"/>
      <c r="AC245" s="249"/>
      <c r="AD245" s="249"/>
      <c r="AE245" s="249"/>
      <c r="AF245" s="249"/>
    </row>
    <row r="246" spans="1:32" s="45" customFormat="1" ht="24" customHeight="1">
      <c r="A246" s="381">
        <v>147</v>
      </c>
      <c r="B246" s="381" t="s">
        <v>433</v>
      </c>
      <c r="C246" s="378">
        <v>2916</v>
      </c>
      <c r="D246" s="413">
        <v>108</v>
      </c>
      <c r="E246" s="378">
        <v>16</v>
      </c>
      <c r="F246" s="413" t="s">
        <v>1351</v>
      </c>
      <c r="G246" s="378">
        <v>17</v>
      </c>
      <c r="H246" s="413">
        <v>3</v>
      </c>
      <c r="I246" s="378">
        <v>95</v>
      </c>
      <c r="J246" s="414">
        <f>SUM(G246*400+H246*100+I246)</f>
        <v>7195</v>
      </c>
      <c r="K246" s="278"/>
      <c r="L246" s="414">
        <v>7195</v>
      </c>
      <c r="M246" s="278"/>
      <c r="N246" s="248"/>
      <c r="O246" s="248"/>
      <c r="P246" s="248"/>
      <c r="Q246" s="248"/>
      <c r="R246" s="415"/>
      <c r="S246" s="278"/>
      <c r="T246" s="415"/>
      <c r="U246" s="278"/>
      <c r="V246" s="358"/>
      <c r="W246" s="278"/>
      <c r="X246" s="238">
        <v>147</v>
      </c>
      <c r="Y246" s="309" t="s">
        <v>70</v>
      </c>
      <c r="Z246" s="309" t="s">
        <v>1581</v>
      </c>
      <c r="AA246" s="309" t="s">
        <v>1582</v>
      </c>
      <c r="AB246" s="249"/>
      <c r="AC246" s="249"/>
      <c r="AD246" s="249"/>
      <c r="AE246" s="249"/>
      <c r="AF246" s="249"/>
    </row>
    <row r="247" spans="1:32" s="45" customFormat="1" ht="24" customHeight="1">
      <c r="A247" s="381">
        <v>148</v>
      </c>
      <c r="B247" s="381" t="s">
        <v>433</v>
      </c>
      <c r="C247" s="378">
        <v>854</v>
      </c>
      <c r="D247" s="413">
        <v>15</v>
      </c>
      <c r="E247" s="378">
        <v>54</v>
      </c>
      <c r="F247" s="413" t="s">
        <v>1351</v>
      </c>
      <c r="G247" s="378">
        <v>8</v>
      </c>
      <c r="H247" s="413">
        <v>3</v>
      </c>
      <c r="I247" s="378">
        <v>45</v>
      </c>
      <c r="J247" s="414">
        <f>SUM(G247*400+H247*100+I247)</f>
        <v>3545</v>
      </c>
      <c r="K247" s="278"/>
      <c r="L247" s="414">
        <v>3545</v>
      </c>
      <c r="M247" s="278"/>
      <c r="N247" s="248"/>
      <c r="O247" s="248"/>
      <c r="P247" s="248"/>
      <c r="Q247" s="248"/>
      <c r="R247" s="415"/>
      <c r="S247" s="278"/>
      <c r="T247" s="415"/>
      <c r="U247" s="278"/>
      <c r="V247" s="358"/>
      <c r="W247" s="278"/>
      <c r="X247" s="238">
        <v>148</v>
      </c>
      <c r="Y247" s="309" t="s">
        <v>70</v>
      </c>
      <c r="Z247" s="309" t="s">
        <v>1583</v>
      </c>
      <c r="AA247" s="309" t="s">
        <v>1584</v>
      </c>
      <c r="AB247" s="249"/>
      <c r="AC247" s="249"/>
      <c r="AD247" s="249"/>
      <c r="AE247" s="249"/>
      <c r="AF247" s="249"/>
    </row>
    <row r="248" spans="1:32" s="45" customFormat="1" ht="24" customHeight="1">
      <c r="A248" s="381">
        <v>149</v>
      </c>
      <c r="B248" s="381" t="s">
        <v>433</v>
      </c>
      <c r="C248" s="378">
        <v>2219</v>
      </c>
      <c r="D248" s="413">
        <v>48</v>
      </c>
      <c r="E248" s="378">
        <v>19</v>
      </c>
      <c r="F248" s="413" t="s">
        <v>1351</v>
      </c>
      <c r="G248" s="378">
        <v>12</v>
      </c>
      <c r="H248" s="378">
        <v>0</v>
      </c>
      <c r="I248" s="378">
        <v>0</v>
      </c>
      <c r="J248" s="414">
        <f>SUM(G248*400)</f>
        <v>4800</v>
      </c>
      <c r="K248" s="278"/>
      <c r="L248" s="414">
        <v>4800</v>
      </c>
      <c r="M248" s="278"/>
      <c r="N248" s="248"/>
      <c r="O248" s="248"/>
      <c r="P248" s="248"/>
      <c r="Q248" s="248"/>
      <c r="R248" s="415"/>
      <c r="S248" s="278"/>
      <c r="T248" s="415"/>
      <c r="U248" s="278"/>
      <c r="V248" s="358"/>
      <c r="W248" s="278"/>
      <c r="X248" s="238">
        <v>149</v>
      </c>
      <c r="Y248" s="309" t="s">
        <v>63</v>
      </c>
      <c r="Z248" s="309" t="s">
        <v>1585</v>
      </c>
      <c r="AA248" s="309" t="s">
        <v>1586</v>
      </c>
      <c r="AB248" s="249"/>
      <c r="AC248" s="249"/>
      <c r="AD248" s="249"/>
      <c r="AE248" s="249"/>
      <c r="AF248" s="249"/>
    </row>
    <row r="249" spans="1:32" s="45" customFormat="1" ht="24" customHeight="1">
      <c r="A249" s="381"/>
      <c r="B249" s="381" t="s">
        <v>433</v>
      </c>
      <c r="C249" s="378">
        <v>1391</v>
      </c>
      <c r="D249" s="413">
        <v>51</v>
      </c>
      <c r="E249" s="378">
        <v>91</v>
      </c>
      <c r="F249" s="413"/>
      <c r="G249" s="378">
        <v>16</v>
      </c>
      <c r="H249" s="413">
        <v>0</v>
      </c>
      <c r="I249" s="378">
        <v>74</v>
      </c>
      <c r="J249" s="414">
        <f>SUM(G249*400+I249)</f>
        <v>6474</v>
      </c>
      <c r="K249" s="278"/>
      <c r="L249" s="414">
        <v>6474</v>
      </c>
      <c r="M249" s="278"/>
      <c r="N249" s="248"/>
      <c r="O249" s="248"/>
      <c r="P249" s="248"/>
      <c r="Q249" s="248"/>
      <c r="R249" s="415"/>
      <c r="S249" s="278"/>
      <c r="T249" s="415"/>
      <c r="U249" s="278"/>
      <c r="V249" s="358"/>
      <c r="W249" s="278"/>
      <c r="X249" s="238"/>
      <c r="Y249" s="309"/>
      <c r="Z249" s="309"/>
      <c r="AA249" s="309"/>
      <c r="AB249" s="249"/>
      <c r="AC249" s="249"/>
      <c r="AD249" s="249"/>
      <c r="AE249" s="249"/>
      <c r="AF249" s="249"/>
    </row>
    <row r="250" spans="1:32" s="45" customFormat="1" ht="24" customHeight="1">
      <c r="A250" s="381">
        <v>150</v>
      </c>
      <c r="B250" s="381" t="s">
        <v>433</v>
      </c>
      <c r="C250" s="378" t="s">
        <v>84</v>
      </c>
      <c r="D250" s="413">
        <v>28</v>
      </c>
      <c r="E250" s="378" t="s">
        <v>84</v>
      </c>
      <c r="F250" s="413" t="s">
        <v>1351</v>
      </c>
      <c r="G250" s="378">
        <v>18</v>
      </c>
      <c r="H250" s="378">
        <v>0</v>
      </c>
      <c r="I250" s="378">
        <v>0</v>
      </c>
      <c r="J250" s="414">
        <f>SUM(G250*400)</f>
        <v>7200</v>
      </c>
      <c r="K250" s="278"/>
      <c r="L250" s="414">
        <v>7200</v>
      </c>
      <c r="M250" s="278"/>
      <c r="N250" s="248"/>
      <c r="O250" s="248"/>
      <c r="P250" s="248"/>
      <c r="Q250" s="248"/>
      <c r="R250" s="415"/>
      <c r="S250" s="278"/>
      <c r="T250" s="415"/>
      <c r="U250" s="278"/>
      <c r="V250" s="358"/>
      <c r="W250" s="278"/>
      <c r="X250" s="238">
        <v>150</v>
      </c>
      <c r="Y250" s="309" t="s">
        <v>63</v>
      </c>
      <c r="Z250" s="309" t="s">
        <v>1587</v>
      </c>
      <c r="AA250" s="309" t="s">
        <v>1588</v>
      </c>
      <c r="AB250" s="249"/>
      <c r="AC250" s="249"/>
      <c r="AD250" s="249"/>
      <c r="AE250" s="249"/>
      <c r="AF250" s="249"/>
    </row>
    <row r="251" spans="1:32" s="45" customFormat="1" ht="24" customHeight="1">
      <c r="A251" s="381">
        <v>151</v>
      </c>
      <c r="B251" s="381" t="s">
        <v>433</v>
      </c>
      <c r="C251" s="378">
        <v>5144</v>
      </c>
      <c r="D251" s="413">
        <v>44</v>
      </c>
      <c r="E251" s="378">
        <v>44</v>
      </c>
      <c r="F251" s="413" t="s">
        <v>1351</v>
      </c>
      <c r="G251" s="378">
        <v>20</v>
      </c>
      <c r="H251" s="413">
        <v>2</v>
      </c>
      <c r="I251" s="378">
        <v>53</v>
      </c>
      <c r="J251" s="414">
        <f>SUM(G251*400+H251*100+I251)</f>
        <v>8253</v>
      </c>
      <c r="K251" s="278"/>
      <c r="L251" s="414">
        <v>8253</v>
      </c>
      <c r="M251" s="278"/>
      <c r="N251" s="248"/>
      <c r="O251" s="248"/>
      <c r="P251" s="248"/>
      <c r="Q251" s="248"/>
      <c r="R251" s="415"/>
      <c r="S251" s="278"/>
      <c r="T251" s="415"/>
      <c r="U251" s="278"/>
      <c r="V251" s="358"/>
      <c r="W251" s="278"/>
      <c r="X251" s="238">
        <v>151</v>
      </c>
      <c r="Y251" s="309" t="s">
        <v>86</v>
      </c>
      <c r="Z251" s="309" t="s">
        <v>1589</v>
      </c>
      <c r="AA251" s="309" t="s">
        <v>1590</v>
      </c>
      <c r="AB251" s="249"/>
      <c r="AC251" s="249"/>
      <c r="AD251" s="249"/>
      <c r="AE251" s="249"/>
      <c r="AF251" s="249"/>
    </row>
    <row r="252" spans="1:32" s="45" customFormat="1" ht="24" customHeight="1">
      <c r="A252" s="381">
        <v>152</v>
      </c>
      <c r="B252" s="381" t="s">
        <v>433</v>
      </c>
      <c r="C252" s="378">
        <v>4444</v>
      </c>
      <c r="D252" s="413">
        <v>98</v>
      </c>
      <c r="E252" s="378">
        <v>44</v>
      </c>
      <c r="F252" s="413" t="s">
        <v>1351</v>
      </c>
      <c r="G252" s="378">
        <v>8</v>
      </c>
      <c r="H252" s="378">
        <v>0</v>
      </c>
      <c r="I252" s="378">
        <v>0</v>
      </c>
      <c r="J252" s="414">
        <f>SUM(G252*400)</f>
        <v>3200</v>
      </c>
      <c r="K252" s="278"/>
      <c r="L252" s="414">
        <v>3200</v>
      </c>
      <c r="M252" s="278"/>
      <c r="N252" s="248"/>
      <c r="O252" s="248"/>
      <c r="P252" s="248"/>
      <c r="Q252" s="248"/>
      <c r="R252" s="415"/>
      <c r="S252" s="278"/>
      <c r="T252" s="415"/>
      <c r="U252" s="278"/>
      <c r="V252" s="358"/>
      <c r="W252" s="278"/>
      <c r="X252" s="238">
        <v>152</v>
      </c>
      <c r="Y252" s="309" t="s">
        <v>63</v>
      </c>
      <c r="Z252" s="309" t="s">
        <v>1591</v>
      </c>
      <c r="AA252" s="309" t="s">
        <v>1592</v>
      </c>
      <c r="AB252" s="249"/>
      <c r="AC252" s="249"/>
      <c r="AD252" s="249"/>
      <c r="AE252" s="249"/>
      <c r="AF252" s="249"/>
    </row>
    <row r="253" spans="1:32" s="45" customFormat="1" ht="24" customHeight="1">
      <c r="A253" s="381">
        <v>153</v>
      </c>
      <c r="B253" s="381" t="s">
        <v>433</v>
      </c>
      <c r="C253" s="378" t="s">
        <v>84</v>
      </c>
      <c r="D253" s="413">
        <v>11</v>
      </c>
      <c r="E253" s="378" t="s">
        <v>84</v>
      </c>
      <c r="F253" s="413" t="s">
        <v>1351</v>
      </c>
      <c r="G253" s="378">
        <v>25</v>
      </c>
      <c r="H253" s="413">
        <v>1</v>
      </c>
      <c r="I253" s="378">
        <v>44</v>
      </c>
      <c r="J253" s="414">
        <f>SUM(G253*400+H253*100+I253)</f>
        <v>10144</v>
      </c>
      <c r="K253" s="278"/>
      <c r="L253" s="414">
        <v>10144</v>
      </c>
      <c r="M253" s="278"/>
      <c r="N253" s="248"/>
      <c r="O253" s="248"/>
      <c r="P253" s="248"/>
      <c r="Q253" s="248"/>
      <c r="R253" s="415"/>
      <c r="S253" s="278"/>
      <c r="T253" s="415"/>
      <c r="U253" s="278"/>
      <c r="V253" s="358"/>
      <c r="W253" s="278"/>
      <c r="X253" s="238">
        <v>153</v>
      </c>
      <c r="Y253" s="309" t="s">
        <v>70</v>
      </c>
      <c r="Z253" s="309" t="s">
        <v>1593</v>
      </c>
      <c r="AA253" s="309" t="s">
        <v>1594</v>
      </c>
      <c r="AB253" s="249"/>
      <c r="AC253" s="249"/>
      <c r="AD253" s="249"/>
      <c r="AE253" s="249"/>
      <c r="AF253" s="249"/>
    </row>
    <row r="254" spans="1:32" s="45" customFormat="1" ht="24" customHeight="1">
      <c r="A254" s="381">
        <v>154</v>
      </c>
      <c r="B254" s="381" t="s">
        <v>433</v>
      </c>
      <c r="C254" s="378">
        <v>5483</v>
      </c>
      <c r="D254" s="413">
        <v>13</v>
      </c>
      <c r="E254" s="378">
        <v>83</v>
      </c>
      <c r="F254" s="413" t="s">
        <v>1351</v>
      </c>
      <c r="G254" s="378">
        <v>14</v>
      </c>
      <c r="H254" s="413">
        <v>0</v>
      </c>
      <c r="I254" s="378">
        <v>39</v>
      </c>
      <c r="J254" s="414">
        <f>SUM(G254*400+I254)</f>
        <v>5639</v>
      </c>
      <c r="K254" s="278"/>
      <c r="L254" s="414">
        <v>5639</v>
      </c>
      <c r="M254" s="278"/>
      <c r="N254" s="248"/>
      <c r="O254" s="248"/>
      <c r="P254" s="248"/>
      <c r="Q254" s="248"/>
      <c r="R254" s="415"/>
      <c r="S254" s="278"/>
      <c r="T254" s="415"/>
      <c r="U254" s="278"/>
      <c r="V254" s="358"/>
      <c r="W254" s="278"/>
      <c r="X254" s="238">
        <v>154</v>
      </c>
      <c r="Y254" s="309" t="s">
        <v>63</v>
      </c>
      <c r="Z254" s="309" t="s">
        <v>1595</v>
      </c>
      <c r="AA254" s="309" t="s">
        <v>1596</v>
      </c>
      <c r="AB254" s="249"/>
      <c r="AC254" s="249"/>
      <c r="AD254" s="249"/>
      <c r="AE254" s="249"/>
      <c r="AF254" s="249"/>
    </row>
    <row r="255" spans="1:32" s="45" customFormat="1" ht="24" customHeight="1">
      <c r="A255" s="381">
        <v>155</v>
      </c>
      <c r="B255" s="381" t="s">
        <v>433</v>
      </c>
      <c r="C255" s="378" t="s">
        <v>84</v>
      </c>
      <c r="D255" s="413" t="s">
        <v>84</v>
      </c>
      <c r="E255" s="378" t="s">
        <v>84</v>
      </c>
      <c r="F255" s="413" t="s">
        <v>1351</v>
      </c>
      <c r="G255" s="378">
        <v>21</v>
      </c>
      <c r="H255" s="378">
        <v>0</v>
      </c>
      <c r="I255" s="378">
        <v>0</v>
      </c>
      <c r="J255" s="414">
        <f>SUM(G255*400)</f>
        <v>8400</v>
      </c>
      <c r="K255" s="278"/>
      <c r="L255" s="414">
        <v>8400</v>
      </c>
      <c r="M255" s="278"/>
      <c r="N255" s="248"/>
      <c r="O255" s="248"/>
      <c r="P255" s="248"/>
      <c r="Q255" s="248"/>
      <c r="R255" s="415"/>
      <c r="S255" s="278"/>
      <c r="T255" s="415"/>
      <c r="U255" s="278"/>
      <c r="V255" s="358"/>
      <c r="W255" s="278"/>
      <c r="X255" s="238">
        <v>155</v>
      </c>
      <c r="Y255" s="309" t="s">
        <v>63</v>
      </c>
      <c r="Z255" s="309" t="s">
        <v>1597</v>
      </c>
      <c r="AA255" s="309" t="s">
        <v>1598</v>
      </c>
      <c r="AB255" s="249"/>
      <c r="AC255" s="249"/>
      <c r="AD255" s="249"/>
      <c r="AE255" s="249"/>
      <c r="AF255" s="249"/>
    </row>
    <row r="256" spans="1:32" s="45" customFormat="1" ht="24" customHeight="1">
      <c r="A256" s="381"/>
      <c r="B256" s="381" t="s">
        <v>433</v>
      </c>
      <c r="C256" s="378" t="s">
        <v>84</v>
      </c>
      <c r="D256" s="413" t="s">
        <v>84</v>
      </c>
      <c r="E256" s="378" t="s">
        <v>84</v>
      </c>
      <c r="F256" s="413"/>
      <c r="G256" s="378">
        <v>14</v>
      </c>
      <c r="H256" s="378">
        <v>0</v>
      </c>
      <c r="I256" s="378">
        <v>0</v>
      </c>
      <c r="J256" s="414">
        <f>SUM(G256*400)</f>
        <v>5600</v>
      </c>
      <c r="K256" s="278"/>
      <c r="L256" s="414">
        <v>5600</v>
      </c>
      <c r="M256" s="278"/>
      <c r="N256" s="248"/>
      <c r="O256" s="248"/>
      <c r="P256" s="248"/>
      <c r="Q256" s="248"/>
      <c r="R256" s="415"/>
      <c r="S256" s="278"/>
      <c r="T256" s="415"/>
      <c r="U256" s="278"/>
      <c r="V256" s="358"/>
      <c r="W256" s="278"/>
      <c r="X256" s="238"/>
      <c r="Y256" s="309"/>
      <c r="Z256" s="309"/>
      <c r="AA256" s="309"/>
      <c r="AB256" s="249"/>
      <c r="AC256" s="249"/>
      <c r="AD256" s="249"/>
      <c r="AE256" s="249"/>
      <c r="AF256" s="249"/>
    </row>
    <row r="257" spans="1:32" s="45" customFormat="1" ht="24" customHeight="1">
      <c r="A257" s="381">
        <v>156</v>
      </c>
      <c r="B257" s="381" t="s">
        <v>433</v>
      </c>
      <c r="C257" s="378">
        <v>990</v>
      </c>
      <c r="D257" s="413">
        <v>20</v>
      </c>
      <c r="E257" s="378">
        <v>90</v>
      </c>
      <c r="F257" s="413" t="s">
        <v>1351</v>
      </c>
      <c r="G257" s="378">
        <v>28</v>
      </c>
      <c r="H257" s="417">
        <v>3</v>
      </c>
      <c r="I257" s="416">
        <v>70</v>
      </c>
      <c r="J257" s="414">
        <f>SUM(G257*400+H257*100+I257)</f>
        <v>11570</v>
      </c>
      <c r="K257" s="278"/>
      <c r="L257" s="414">
        <v>11570</v>
      </c>
      <c r="M257" s="278"/>
      <c r="N257" s="248"/>
      <c r="O257" s="248"/>
      <c r="P257" s="248"/>
      <c r="Q257" s="248"/>
      <c r="R257" s="415"/>
      <c r="S257" s="278"/>
      <c r="T257" s="415"/>
      <c r="U257" s="278"/>
      <c r="V257" s="358"/>
      <c r="W257" s="278"/>
      <c r="X257" s="238">
        <v>156</v>
      </c>
      <c r="Y257" s="309" t="s">
        <v>63</v>
      </c>
      <c r="Z257" s="309" t="s">
        <v>1599</v>
      </c>
      <c r="AA257" s="309" t="s">
        <v>1600</v>
      </c>
      <c r="AB257" s="249"/>
      <c r="AC257" s="249"/>
      <c r="AD257" s="249"/>
      <c r="AE257" s="249"/>
      <c r="AF257" s="249"/>
    </row>
    <row r="258" spans="1:32" s="45" customFormat="1" ht="24" customHeight="1">
      <c r="A258" s="381"/>
      <c r="B258" s="381" t="s">
        <v>433</v>
      </c>
      <c r="C258" s="378">
        <v>5768</v>
      </c>
      <c r="D258" s="413">
        <v>19</v>
      </c>
      <c r="E258" s="378">
        <v>68</v>
      </c>
      <c r="F258" s="413"/>
      <c r="G258" s="378">
        <v>7</v>
      </c>
      <c r="H258" s="378">
        <v>0</v>
      </c>
      <c r="I258" s="378">
        <v>0</v>
      </c>
      <c r="J258" s="414">
        <f>SUM(G258*400)</f>
        <v>2800</v>
      </c>
      <c r="K258" s="278"/>
      <c r="L258" s="414">
        <v>2800</v>
      </c>
      <c r="M258" s="278"/>
      <c r="N258" s="248"/>
      <c r="O258" s="248"/>
      <c r="P258" s="248"/>
      <c r="Q258" s="248"/>
      <c r="R258" s="415"/>
      <c r="S258" s="278"/>
      <c r="T258" s="415"/>
      <c r="U258" s="278"/>
      <c r="V258" s="358"/>
      <c r="W258" s="278"/>
      <c r="X258" s="238"/>
      <c r="Y258" s="309"/>
      <c r="Z258" s="309"/>
      <c r="AA258" s="309"/>
      <c r="AB258" s="249"/>
      <c r="AC258" s="249"/>
      <c r="AD258" s="249"/>
      <c r="AE258" s="249"/>
      <c r="AF258" s="249"/>
    </row>
    <row r="259" spans="1:32" s="45" customFormat="1" ht="24" customHeight="1">
      <c r="A259" s="381">
        <v>157</v>
      </c>
      <c r="B259" s="381" t="s">
        <v>433</v>
      </c>
      <c r="C259" s="378" t="s">
        <v>84</v>
      </c>
      <c r="D259" s="413">
        <v>61</v>
      </c>
      <c r="E259" s="378" t="s">
        <v>84</v>
      </c>
      <c r="F259" s="413" t="s">
        <v>1351</v>
      </c>
      <c r="G259" s="378">
        <v>18</v>
      </c>
      <c r="H259" s="413">
        <v>2</v>
      </c>
      <c r="I259" s="378">
        <v>16</v>
      </c>
      <c r="J259" s="414">
        <f>SUM(G259*400+H259*100+I259)</f>
        <v>7416</v>
      </c>
      <c r="K259" s="278"/>
      <c r="L259" s="414">
        <v>7416</v>
      </c>
      <c r="M259" s="278"/>
      <c r="N259" s="248"/>
      <c r="O259" s="248"/>
      <c r="P259" s="248"/>
      <c r="Q259" s="248"/>
      <c r="R259" s="415"/>
      <c r="S259" s="278"/>
      <c r="T259" s="415"/>
      <c r="U259" s="278"/>
      <c r="V259" s="358"/>
      <c r="W259" s="278"/>
      <c r="X259" s="238">
        <v>157</v>
      </c>
      <c r="Y259" s="309" t="s">
        <v>70</v>
      </c>
      <c r="Z259" s="309" t="s">
        <v>1432</v>
      </c>
      <c r="AA259" s="309" t="s">
        <v>1433</v>
      </c>
      <c r="AB259" s="249"/>
      <c r="AC259" s="249"/>
      <c r="AD259" s="249"/>
      <c r="AE259" s="249"/>
      <c r="AF259" s="249"/>
    </row>
    <row r="260" spans="1:32" s="45" customFormat="1" ht="24" customHeight="1">
      <c r="A260" s="381"/>
      <c r="B260" s="381"/>
      <c r="C260" s="378"/>
      <c r="D260" s="413"/>
      <c r="E260" s="378"/>
      <c r="F260" s="413"/>
      <c r="G260" s="378"/>
      <c r="H260" s="413"/>
      <c r="I260" s="378"/>
      <c r="J260" s="414"/>
      <c r="K260" s="278"/>
      <c r="L260" s="414"/>
      <c r="M260" s="278"/>
      <c r="N260" s="248"/>
      <c r="O260" s="248"/>
      <c r="P260" s="248"/>
      <c r="Q260" s="248"/>
      <c r="R260" s="415"/>
      <c r="S260" s="278"/>
      <c r="T260" s="415"/>
      <c r="U260" s="278"/>
      <c r="V260" s="358"/>
      <c r="W260" s="278"/>
      <c r="X260" s="238"/>
      <c r="Y260" s="309" t="s">
        <v>63</v>
      </c>
      <c r="Z260" s="309" t="s">
        <v>1434</v>
      </c>
      <c r="AA260" s="309" t="s">
        <v>1435</v>
      </c>
      <c r="AB260" s="249"/>
      <c r="AC260" s="249"/>
      <c r="AD260" s="249"/>
      <c r="AE260" s="249"/>
      <c r="AF260" s="249"/>
    </row>
    <row r="261" spans="1:32" s="45" customFormat="1" ht="24" customHeight="1">
      <c r="A261" s="381">
        <v>158</v>
      </c>
      <c r="B261" s="381" t="s">
        <v>433</v>
      </c>
      <c r="C261" s="378">
        <v>1029</v>
      </c>
      <c r="D261" s="413">
        <v>62</v>
      </c>
      <c r="E261" s="378">
        <v>29</v>
      </c>
      <c r="F261" s="413" t="s">
        <v>1351</v>
      </c>
      <c r="G261" s="378">
        <v>12</v>
      </c>
      <c r="H261" s="378">
        <v>0</v>
      </c>
      <c r="I261" s="378">
        <v>0</v>
      </c>
      <c r="J261" s="414">
        <f>SUM(G261*400)</f>
        <v>4800</v>
      </c>
      <c r="K261" s="278"/>
      <c r="L261" s="414">
        <v>4800</v>
      </c>
      <c r="M261" s="278"/>
      <c r="N261" s="248"/>
      <c r="O261" s="248"/>
      <c r="P261" s="248"/>
      <c r="Q261" s="248"/>
      <c r="R261" s="415"/>
      <c r="S261" s="278"/>
      <c r="T261" s="415"/>
      <c r="U261" s="278"/>
      <c r="V261" s="358"/>
      <c r="W261" s="278"/>
      <c r="X261" s="238">
        <v>158</v>
      </c>
      <c r="Y261" s="309" t="s">
        <v>70</v>
      </c>
      <c r="Z261" s="309" t="s">
        <v>1601</v>
      </c>
      <c r="AA261" s="309" t="s">
        <v>1602</v>
      </c>
      <c r="AB261" s="249"/>
      <c r="AC261" s="249"/>
      <c r="AD261" s="249"/>
      <c r="AE261" s="249"/>
      <c r="AF261" s="249"/>
    </row>
    <row r="262" spans="1:32" s="45" customFormat="1" ht="24" customHeight="1">
      <c r="A262" s="381">
        <v>159</v>
      </c>
      <c r="B262" s="381" t="s">
        <v>433</v>
      </c>
      <c r="C262" s="378">
        <v>7736</v>
      </c>
      <c r="D262" s="413">
        <v>131</v>
      </c>
      <c r="E262" s="378">
        <v>36</v>
      </c>
      <c r="F262" s="413" t="s">
        <v>1351</v>
      </c>
      <c r="G262" s="378">
        <v>11</v>
      </c>
      <c r="H262" s="413">
        <v>3</v>
      </c>
      <c r="I262" s="378">
        <v>39</v>
      </c>
      <c r="J262" s="414">
        <f>SUM(G262*400+H262*100+I262)</f>
        <v>4739</v>
      </c>
      <c r="K262" s="278"/>
      <c r="L262" s="414">
        <v>4739</v>
      </c>
      <c r="M262" s="278"/>
      <c r="N262" s="248"/>
      <c r="O262" s="248"/>
      <c r="P262" s="248"/>
      <c r="Q262" s="248"/>
      <c r="R262" s="415"/>
      <c r="S262" s="278"/>
      <c r="T262" s="415"/>
      <c r="U262" s="278"/>
      <c r="V262" s="358"/>
      <c r="W262" s="278"/>
      <c r="X262" s="238">
        <v>159</v>
      </c>
      <c r="Y262" s="309" t="s">
        <v>63</v>
      </c>
      <c r="Z262" s="309" t="s">
        <v>1603</v>
      </c>
      <c r="AA262" s="309" t="s">
        <v>1604</v>
      </c>
      <c r="AB262" s="249"/>
      <c r="AC262" s="249"/>
      <c r="AD262" s="249"/>
      <c r="AE262" s="249"/>
      <c r="AF262" s="249"/>
    </row>
    <row r="263" spans="1:32" s="45" customFormat="1" ht="24" customHeight="1">
      <c r="A263" s="381">
        <v>160</v>
      </c>
      <c r="B263" s="381" t="s">
        <v>433</v>
      </c>
      <c r="C263" s="378">
        <v>6593</v>
      </c>
      <c r="D263" s="413">
        <v>138</v>
      </c>
      <c r="E263" s="378">
        <v>93</v>
      </c>
      <c r="F263" s="413" t="s">
        <v>1351</v>
      </c>
      <c r="G263" s="378">
        <v>8</v>
      </c>
      <c r="H263" s="378">
        <v>0</v>
      </c>
      <c r="I263" s="378">
        <v>0</v>
      </c>
      <c r="J263" s="414">
        <f>SUM(G263*400)</f>
        <v>3200</v>
      </c>
      <c r="K263" s="278"/>
      <c r="L263" s="414">
        <v>3200</v>
      </c>
      <c r="M263" s="278"/>
      <c r="N263" s="248"/>
      <c r="O263" s="248"/>
      <c r="P263" s="248"/>
      <c r="Q263" s="248"/>
      <c r="R263" s="415"/>
      <c r="S263" s="278"/>
      <c r="T263" s="415"/>
      <c r="U263" s="278"/>
      <c r="V263" s="358"/>
      <c r="W263" s="278"/>
      <c r="X263" s="238">
        <v>160</v>
      </c>
      <c r="Y263" s="309" t="s">
        <v>70</v>
      </c>
      <c r="Z263" s="309" t="s">
        <v>1605</v>
      </c>
      <c r="AA263" s="309" t="s">
        <v>1606</v>
      </c>
      <c r="AB263" s="249"/>
      <c r="AC263" s="249"/>
      <c r="AD263" s="249"/>
      <c r="AE263" s="249"/>
      <c r="AF263" s="249"/>
    </row>
    <row r="264" spans="1:32" s="45" customFormat="1" ht="24" customHeight="1">
      <c r="A264" s="381">
        <v>161</v>
      </c>
      <c r="B264" s="381" t="s">
        <v>433</v>
      </c>
      <c r="C264" s="378">
        <v>5200</v>
      </c>
      <c r="D264" s="413">
        <v>127</v>
      </c>
      <c r="E264" s="378">
        <v>100</v>
      </c>
      <c r="F264" s="413" t="s">
        <v>1351</v>
      </c>
      <c r="G264" s="378">
        <v>7</v>
      </c>
      <c r="H264" s="378">
        <v>0</v>
      </c>
      <c r="I264" s="378">
        <v>0</v>
      </c>
      <c r="J264" s="414">
        <f>SUM(G264*400)</f>
        <v>2800</v>
      </c>
      <c r="K264" s="278"/>
      <c r="L264" s="414">
        <v>2800</v>
      </c>
      <c r="M264" s="278"/>
      <c r="N264" s="248"/>
      <c r="O264" s="248"/>
      <c r="P264" s="248"/>
      <c r="Q264" s="248"/>
      <c r="R264" s="415"/>
      <c r="S264" s="278"/>
      <c r="T264" s="415"/>
      <c r="U264" s="278"/>
      <c r="V264" s="358"/>
      <c r="W264" s="278"/>
      <c r="X264" s="238">
        <v>161</v>
      </c>
      <c r="Y264" s="309" t="s">
        <v>70</v>
      </c>
      <c r="Z264" s="309" t="s">
        <v>1607</v>
      </c>
      <c r="AA264" s="309" t="s">
        <v>1608</v>
      </c>
      <c r="AB264" s="249"/>
      <c r="AC264" s="249"/>
      <c r="AD264" s="249"/>
      <c r="AE264" s="249"/>
      <c r="AF264" s="249"/>
    </row>
    <row r="265" spans="1:32" s="45" customFormat="1" ht="24" customHeight="1">
      <c r="A265" s="381"/>
      <c r="B265" s="381"/>
      <c r="C265" s="378"/>
      <c r="D265" s="413"/>
      <c r="E265" s="378"/>
      <c r="F265" s="413"/>
      <c r="G265" s="378"/>
      <c r="H265" s="413"/>
      <c r="I265" s="378"/>
      <c r="J265" s="414"/>
      <c r="K265" s="278"/>
      <c r="L265" s="414"/>
      <c r="M265" s="278"/>
      <c r="N265" s="248"/>
      <c r="O265" s="248"/>
      <c r="P265" s="248"/>
      <c r="Q265" s="248"/>
      <c r="R265" s="415"/>
      <c r="S265" s="278"/>
      <c r="T265" s="415"/>
      <c r="U265" s="278"/>
      <c r="V265" s="358"/>
      <c r="W265" s="278"/>
      <c r="X265" s="238"/>
      <c r="Y265" s="309"/>
      <c r="Z265" s="309"/>
      <c r="AA265" s="309" t="s">
        <v>212</v>
      </c>
      <c r="AB265" s="249"/>
      <c r="AC265" s="249"/>
      <c r="AD265" s="249"/>
      <c r="AE265" s="249"/>
      <c r="AF265" s="249"/>
    </row>
    <row r="266" spans="1:32" s="45" customFormat="1" ht="24" customHeight="1">
      <c r="A266" s="381">
        <v>162</v>
      </c>
      <c r="B266" s="381" t="s">
        <v>433</v>
      </c>
      <c r="C266" s="378">
        <v>7737</v>
      </c>
      <c r="D266" s="413">
        <v>132</v>
      </c>
      <c r="E266" s="378">
        <v>37</v>
      </c>
      <c r="F266" s="413" t="s">
        <v>1351</v>
      </c>
      <c r="G266" s="378">
        <v>13</v>
      </c>
      <c r="H266" s="413">
        <v>0</v>
      </c>
      <c r="I266" s="378">
        <v>53</v>
      </c>
      <c r="J266" s="414">
        <f>SUM(G266*400+I266)</f>
        <v>5253</v>
      </c>
      <c r="K266" s="278"/>
      <c r="L266" s="414">
        <v>5253</v>
      </c>
      <c r="M266" s="278"/>
      <c r="N266" s="248"/>
      <c r="O266" s="248"/>
      <c r="P266" s="248"/>
      <c r="Q266" s="248"/>
      <c r="R266" s="415"/>
      <c r="S266" s="278"/>
      <c r="T266" s="415"/>
      <c r="U266" s="278"/>
      <c r="V266" s="358"/>
      <c r="W266" s="278"/>
      <c r="X266" s="238">
        <v>162</v>
      </c>
      <c r="Y266" s="309" t="s">
        <v>70</v>
      </c>
      <c r="Z266" s="309" t="s">
        <v>1609</v>
      </c>
      <c r="AA266" s="309" t="s">
        <v>1610</v>
      </c>
      <c r="AB266" s="249"/>
      <c r="AC266" s="249"/>
      <c r="AD266" s="249"/>
      <c r="AE266" s="249"/>
      <c r="AF266" s="249"/>
    </row>
    <row r="267" spans="1:32" s="45" customFormat="1" ht="24" customHeight="1">
      <c r="A267" s="381"/>
      <c r="B267" s="381"/>
      <c r="C267" s="378"/>
      <c r="D267" s="413"/>
      <c r="E267" s="378"/>
      <c r="F267" s="413"/>
      <c r="G267" s="378"/>
      <c r="H267" s="413"/>
      <c r="I267" s="378"/>
      <c r="J267" s="414"/>
      <c r="K267" s="278"/>
      <c r="L267" s="414"/>
      <c r="M267" s="278"/>
      <c r="N267" s="248"/>
      <c r="O267" s="248"/>
      <c r="P267" s="248"/>
      <c r="Q267" s="248"/>
      <c r="R267" s="415"/>
      <c r="S267" s="278"/>
      <c r="T267" s="415"/>
      <c r="U267" s="278"/>
      <c r="V267" s="358"/>
      <c r="W267" s="278"/>
      <c r="X267" s="238"/>
      <c r="Y267" s="309"/>
      <c r="Z267" s="309"/>
      <c r="AA267" s="309" t="s">
        <v>1221</v>
      </c>
      <c r="AB267" s="249"/>
      <c r="AC267" s="249"/>
      <c r="AD267" s="249"/>
      <c r="AE267" s="249"/>
      <c r="AF267" s="249"/>
    </row>
    <row r="268" spans="1:32" s="45" customFormat="1" ht="24" customHeight="1">
      <c r="A268" s="381">
        <v>163</v>
      </c>
      <c r="B268" s="381" t="s">
        <v>433</v>
      </c>
      <c r="C268" s="378" t="s">
        <v>84</v>
      </c>
      <c r="D268" s="413">
        <v>21</v>
      </c>
      <c r="E268" s="378" t="s">
        <v>84</v>
      </c>
      <c r="F268" s="413" t="s">
        <v>1351</v>
      </c>
      <c r="G268" s="378">
        <v>16</v>
      </c>
      <c r="H268" s="413">
        <v>1</v>
      </c>
      <c r="I268" s="378">
        <v>54</v>
      </c>
      <c r="J268" s="414">
        <f>SUM(G268*400+H268*100+I268)</f>
        <v>6554</v>
      </c>
      <c r="K268" s="278"/>
      <c r="L268" s="414">
        <v>6554</v>
      </c>
      <c r="M268" s="278"/>
      <c r="N268" s="248"/>
      <c r="O268" s="248"/>
      <c r="P268" s="248"/>
      <c r="Q268" s="248"/>
      <c r="R268" s="415"/>
      <c r="S268" s="278"/>
      <c r="T268" s="415"/>
      <c r="U268" s="278"/>
      <c r="V268" s="358"/>
      <c r="W268" s="278"/>
      <c r="X268" s="238">
        <v>163</v>
      </c>
      <c r="Y268" s="309" t="s">
        <v>63</v>
      </c>
      <c r="Z268" s="309" t="s">
        <v>1611</v>
      </c>
      <c r="AA268" s="309" t="s">
        <v>1612</v>
      </c>
      <c r="AB268" s="249"/>
      <c r="AC268" s="249"/>
      <c r="AD268" s="249"/>
      <c r="AE268" s="249"/>
      <c r="AF268" s="249"/>
    </row>
    <row r="269" spans="1:32" s="45" customFormat="1" ht="24" customHeight="1">
      <c r="A269" s="381"/>
      <c r="B269" s="381" t="s">
        <v>433</v>
      </c>
      <c r="C269" s="378">
        <v>1247</v>
      </c>
      <c r="D269" s="413">
        <v>18</v>
      </c>
      <c r="E269" s="378">
        <v>47</v>
      </c>
      <c r="F269" s="413"/>
      <c r="G269" s="378">
        <v>1</v>
      </c>
      <c r="H269" s="413">
        <v>1</v>
      </c>
      <c r="I269" s="378">
        <v>57</v>
      </c>
      <c r="J269" s="414">
        <f>SUM(G269*400+H269*100+I269)</f>
        <v>557</v>
      </c>
      <c r="K269" s="278"/>
      <c r="L269" s="414">
        <v>557</v>
      </c>
      <c r="M269" s="278"/>
      <c r="N269" s="248"/>
      <c r="O269" s="248"/>
      <c r="P269" s="248"/>
      <c r="Q269" s="248"/>
      <c r="R269" s="415"/>
      <c r="S269" s="278"/>
      <c r="T269" s="415"/>
      <c r="U269" s="278"/>
      <c r="V269" s="358"/>
      <c r="W269" s="278"/>
      <c r="X269" s="238"/>
      <c r="Y269" s="309"/>
      <c r="Z269" s="309"/>
      <c r="AA269" s="359" t="s">
        <v>3099</v>
      </c>
      <c r="AB269" s="249"/>
      <c r="AC269" s="249"/>
      <c r="AD269" s="249"/>
      <c r="AE269" s="249"/>
      <c r="AF269" s="249"/>
    </row>
    <row r="270" spans="1:32" s="45" customFormat="1" ht="24" customHeight="1">
      <c r="A270" s="381">
        <v>164</v>
      </c>
      <c r="B270" s="381" t="s">
        <v>433</v>
      </c>
      <c r="C270" s="378">
        <v>864</v>
      </c>
      <c r="D270" s="413">
        <v>29</v>
      </c>
      <c r="E270" s="378">
        <v>64</v>
      </c>
      <c r="F270" s="413" t="s">
        <v>1351</v>
      </c>
      <c r="G270" s="378">
        <v>28</v>
      </c>
      <c r="H270" s="378">
        <v>0</v>
      </c>
      <c r="I270" s="378">
        <v>0</v>
      </c>
      <c r="J270" s="414">
        <f>SUM(G270*400)</f>
        <v>11200</v>
      </c>
      <c r="K270" s="278"/>
      <c r="L270" s="414">
        <v>11200</v>
      </c>
      <c r="M270" s="278"/>
      <c r="N270" s="248"/>
      <c r="O270" s="248"/>
      <c r="P270" s="248"/>
      <c r="Q270" s="248"/>
      <c r="R270" s="415"/>
      <c r="S270" s="278"/>
      <c r="T270" s="415"/>
      <c r="U270" s="278"/>
      <c r="V270" s="358"/>
      <c r="W270" s="278"/>
      <c r="X270" s="238">
        <v>164</v>
      </c>
      <c r="Y270" s="309" t="s">
        <v>63</v>
      </c>
      <c r="Z270" s="309" t="s">
        <v>1613</v>
      </c>
      <c r="AA270" s="309" t="s">
        <v>1614</v>
      </c>
      <c r="AB270" s="249"/>
      <c r="AC270" s="249"/>
      <c r="AD270" s="249"/>
      <c r="AE270" s="249"/>
      <c r="AF270" s="249"/>
    </row>
    <row r="271" spans="1:32" s="45" customFormat="1" ht="24" customHeight="1">
      <c r="A271" s="381">
        <v>165</v>
      </c>
      <c r="B271" s="381" t="s">
        <v>433</v>
      </c>
      <c r="C271" s="378">
        <v>4844</v>
      </c>
      <c r="D271" s="413">
        <v>101</v>
      </c>
      <c r="E271" s="378">
        <v>44</v>
      </c>
      <c r="F271" s="413" t="s">
        <v>1351</v>
      </c>
      <c r="G271" s="378">
        <v>12</v>
      </c>
      <c r="H271" s="378">
        <v>0</v>
      </c>
      <c r="I271" s="378">
        <v>0</v>
      </c>
      <c r="J271" s="414">
        <f>SUM(G271*400)</f>
        <v>4800</v>
      </c>
      <c r="K271" s="278"/>
      <c r="L271" s="414">
        <v>4800</v>
      </c>
      <c r="M271" s="278"/>
      <c r="N271" s="248"/>
      <c r="O271" s="248"/>
      <c r="P271" s="248"/>
      <c r="Q271" s="248"/>
      <c r="R271" s="415"/>
      <c r="S271" s="278"/>
      <c r="T271" s="415"/>
      <c r="U271" s="278"/>
      <c r="V271" s="358"/>
      <c r="W271" s="278"/>
      <c r="X271" s="238">
        <v>165</v>
      </c>
      <c r="Y271" s="309" t="s">
        <v>63</v>
      </c>
      <c r="Z271" s="309" t="s">
        <v>1615</v>
      </c>
      <c r="AA271" s="309" t="s">
        <v>1616</v>
      </c>
      <c r="AB271" s="249"/>
      <c r="AC271" s="249"/>
      <c r="AD271" s="249"/>
      <c r="AE271" s="249"/>
      <c r="AF271" s="249"/>
    </row>
    <row r="272" spans="1:32" s="45" customFormat="1" ht="24" customHeight="1">
      <c r="A272" s="381">
        <v>166</v>
      </c>
      <c r="B272" s="381" t="s">
        <v>433</v>
      </c>
      <c r="C272" s="378" t="s">
        <v>84</v>
      </c>
      <c r="D272" s="413">
        <v>27</v>
      </c>
      <c r="E272" s="378" t="s">
        <v>84</v>
      </c>
      <c r="F272" s="413" t="s">
        <v>1351</v>
      </c>
      <c r="G272" s="378">
        <v>29</v>
      </c>
      <c r="H272" s="413">
        <v>2</v>
      </c>
      <c r="I272" s="378">
        <v>18</v>
      </c>
      <c r="J272" s="414">
        <f>SUM(G272*400+H272*100+I272)</f>
        <v>11818</v>
      </c>
      <c r="K272" s="278"/>
      <c r="L272" s="414">
        <v>11818</v>
      </c>
      <c r="M272" s="278"/>
      <c r="N272" s="248"/>
      <c r="O272" s="248"/>
      <c r="P272" s="248"/>
      <c r="Q272" s="248"/>
      <c r="R272" s="415"/>
      <c r="S272" s="278"/>
      <c r="T272" s="415"/>
      <c r="U272" s="278"/>
      <c r="V272" s="358"/>
      <c r="W272" s="278"/>
      <c r="X272" s="238">
        <v>166</v>
      </c>
      <c r="Y272" s="309"/>
      <c r="Z272" s="309" t="s">
        <v>1617</v>
      </c>
      <c r="AA272" s="309" t="s">
        <v>1430</v>
      </c>
      <c r="AB272" s="249"/>
      <c r="AC272" s="249"/>
      <c r="AD272" s="249"/>
      <c r="AE272" s="249"/>
      <c r="AF272" s="249"/>
    </row>
    <row r="273" spans="1:32" s="45" customFormat="1" ht="24" customHeight="1">
      <c r="A273" s="381">
        <v>167</v>
      </c>
      <c r="B273" s="381" t="s">
        <v>433</v>
      </c>
      <c r="C273" s="378">
        <v>4394</v>
      </c>
      <c r="D273" s="413">
        <v>101</v>
      </c>
      <c r="E273" s="378">
        <v>94</v>
      </c>
      <c r="F273" s="413" t="s">
        <v>1351</v>
      </c>
      <c r="G273" s="378">
        <v>19</v>
      </c>
      <c r="H273" s="378">
        <v>0</v>
      </c>
      <c r="I273" s="378">
        <v>0</v>
      </c>
      <c r="J273" s="414">
        <f>SUM(G273*400)</f>
        <v>7600</v>
      </c>
      <c r="K273" s="278"/>
      <c r="L273" s="414">
        <v>7600</v>
      </c>
      <c r="M273" s="278"/>
      <c r="N273" s="248"/>
      <c r="O273" s="248"/>
      <c r="P273" s="248"/>
      <c r="Q273" s="248"/>
      <c r="R273" s="415"/>
      <c r="S273" s="278"/>
      <c r="T273" s="415"/>
      <c r="U273" s="278"/>
      <c r="V273" s="358"/>
      <c r="W273" s="278"/>
      <c r="X273" s="238">
        <v>167</v>
      </c>
      <c r="Y273" s="309" t="s">
        <v>63</v>
      </c>
      <c r="Z273" s="309" t="s">
        <v>1618</v>
      </c>
      <c r="AA273" s="309" t="s">
        <v>1619</v>
      </c>
      <c r="AB273" s="249"/>
      <c r="AC273" s="249"/>
      <c r="AD273" s="249"/>
      <c r="AE273" s="249"/>
      <c r="AF273" s="249"/>
    </row>
    <row r="274" spans="1:32" s="45" customFormat="1" ht="24" customHeight="1">
      <c r="A274" s="381">
        <v>168</v>
      </c>
      <c r="B274" s="381" t="s">
        <v>433</v>
      </c>
      <c r="C274" s="378">
        <v>7794</v>
      </c>
      <c r="D274" s="413">
        <v>138</v>
      </c>
      <c r="E274" s="378">
        <v>94</v>
      </c>
      <c r="F274" s="413" t="s">
        <v>1351</v>
      </c>
      <c r="G274" s="378">
        <v>12</v>
      </c>
      <c r="H274" s="378">
        <v>0</v>
      </c>
      <c r="I274" s="378">
        <v>0</v>
      </c>
      <c r="J274" s="414">
        <f>SUM(G274*400)</f>
        <v>4800</v>
      </c>
      <c r="K274" s="278"/>
      <c r="L274" s="414">
        <v>4800</v>
      </c>
      <c r="M274" s="278"/>
      <c r="N274" s="248"/>
      <c r="O274" s="248"/>
      <c r="P274" s="248"/>
      <c r="Q274" s="248"/>
      <c r="R274" s="415"/>
      <c r="S274" s="278"/>
      <c r="T274" s="415"/>
      <c r="U274" s="278"/>
      <c r="V274" s="358"/>
      <c r="W274" s="278"/>
      <c r="X274" s="238">
        <v>168</v>
      </c>
      <c r="Y274" s="309" t="s">
        <v>86</v>
      </c>
      <c r="Z274" s="309" t="s">
        <v>1620</v>
      </c>
      <c r="AA274" s="309" t="s">
        <v>1621</v>
      </c>
      <c r="AB274" s="249"/>
      <c r="AC274" s="249"/>
      <c r="AD274" s="249"/>
      <c r="AE274" s="249"/>
      <c r="AF274" s="249"/>
    </row>
    <row r="275" spans="1:32" s="45" customFormat="1" ht="24" customHeight="1">
      <c r="A275" s="381">
        <v>169</v>
      </c>
      <c r="B275" s="381" t="s">
        <v>433</v>
      </c>
      <c r="C275" s="378">
        <v>4603</v>
      </c>
      <c r="D275" s="413">
        <v>71</v>
      </c>
      <c r="E275" s="378">
        <v>3</v>
      </c>
      <c r="F275" s="413" t="s">
        <v>1351</v>
      </c>
      <c r="G275" s="378">
        <v>19</v>
      </c>
      <c r="H275" s="378">
        <v>0</v>
      </c>
      <c r="I275" s="378">
        <v>0</v>
      </c>
      <c r="J275" s="414">
        <f>SUM(G275*400)</f>
        <v>7600</v>
      </c>
      <c r="K275" s="278"/>
      <c r="L275" s="414">
        <v>7600</v>
      </c>
      <c r="M275" s="278"/>
      <c r="N275" s="248"/>
      <c r="O275" s="248"/>
      <c r="P275" s="248"/>
      <c r="Q275" s="248"/>
      <c r="R275" s="415"/>
      <c r="S275" s="278"/>
      <c r="T275" s="415"/>
      <c r="U275" s="278"/>
      <c r="V275" s="358"/>
      <c r="W275" s="278"/>
      <c r="X275" s="238">
        <v>169</v>
      </c>
      <c r="Y275" s="309" t="s">
        <v>70</v>
      </c>
      <c r="Z275" s="309" t="s">
        <v>1622</v>
      </c>
      <c r="AA275" s="309" t="s">
        <v>1623</v>
      </c>
      <c r="AB275" s="249"/>
      <c r="AC275" s="249"/>
      <c r="AD275" s="249"/>
      <c r="AE275" s="249"/>
      <c r="AF275" s="249"/>
    </row>
    <row r="276" spans="1:32" s="45" customFormat="1" ht="24" customHeight="1">
      <c r="A276" s="381">
        <v>170</v>
      </c>
      <c r="B276" s="381" t="s">
        <v>433</v>
      </c>
      <c r="C276" s="378">
        <v>8538</v>
      </c>
      <c r="D276" s="413">
        <v>174</v>
      </c>
      <c r="E276" s="378">
        <v>38</v>
      </c>
      <c r="F276" s="413" t="s">
        <v>1351</v>
      </c>
      <c r="G276" s="378">
        <v>10</v>
      </c>
      <c r="H276" s="378">
        <v>0</v>
      </c>
      <c r="I276" s="378">
        <v>0</v>
      </c>
      <c r="J276" s="414">
        <f>SUM(G276*400)</f>
        <v>4000</v>
      </c>
      <c r="K276" s="278"/>
      <c r="L276" s="414">
        <v>4000</v>
      </c>
      <c r="M276" s="278"/>
      <c r="N276" s="248"/>
      <c r="O276" s="248"/>
      <c r="P276" s="248"/>
      <c r="Q276" s="248"/>
      <c r="R276" s="415"/>
      <c r="S276" s="278"/>
      <c r="T276" s="415"/>
      <c r="U276" s="278"/>
      <c r="V276" s="358"/>
      <c r="W276" s="278"/>
      <c r="X276" s="238">
        <v>170</v>
      </c>
      <c r="Y276" s="309" t="s">
        <v>63</v>
      </c>
      <c r="Z276" s="309" t="s">
        <v>1624</v>
      </c>
      <c r="AA276" s="309" t="s">
        <v>1406</v>
      </c>
      <c r="AB276" s="249"/>
      <c r="AC276" s="249"/>
      <c r="AD276" s="249"/>
      <c r="AE276" s="249"/>
      <c r="AF276" s="249"/>
    </row>
    <row r="277" spans="1:32" s="45" customFormat="1" ht="24" customHeight="1">
      <c r="A277" s="381">
        <v>171</v>
      </c>
      <c r="B277" s="381" t="s">
        <v>433</v>
      </c>
      <c r="C277" s="378">
        <v>1240</v>
      </c>
      <c r="D277" s="413">
        <v>9</v>
      </c>
      <c r="E277" s="378">
        <v>40</v>
      </c>
      <c r="F277" s="413" t="s">
        <v>1351</v>
      </c>
      <c r="G277" s="378">
        <v>12</v>
      </c>
      <c r="H277" s="378">
        <v>0</v>
      </c>
      <c r="I277" s="378">
        <v>0</v>
      </c>
      <c r="J277" s="414">
        <f>SUM(G277*400)</f>
        <v>4800</v>
      </c>
      <c r="K277" s="278"/>
      <c r="L277" s="414">
        <v>4800</v>
      </c>
      <c r="M277" s="278"/>
      <c r="N277" s="248"/>
      <c r="O277" s="248"/>
      <c r="P277" s="248"/>
      <c r="Q277" s="248"/>
      <c r="R277" s="415"/>
      <c r="S277" s="278"/>
      <c r="T277" s="415"/>
      <c r="U277" s="278"/>
      <c r="V277" s="358"/>
      <c r="W277" s="278"/>
      <c r="X277" s="238">
        <v>171</v>
      </c>
      <c r="Y277" s="309" t="s">
        <v>63</v>
      </c>
      <c r="Z277" s="309" t="s">
        <v>1625</v>
      </c>
      <c r="AA277" s="309" t="s">
        <v>1626</v>
      </c>
      <c r="AB277" s="249"/>
      <c r="AC277" s="249"/>
      <c r="AD277" s="249"/>
      <c r="AE277" s="249"/>
      <c r="AF277" s="249"/>
    </row>
    <row r="278" spans="1:32" s="45" customFormat="1" ht="24" customHeight="1">
      <c r="A278" s="381">
        <v>172</v>
      </c>
      <c r="B278" s="381" t="s">
        <v>433</v>
      </c>
      <c r="C278" s="378">
        <v>1240</v>
      </c>
      <c r="D278" s="413">
        <v>9</v>
      </c>
      <c r="E278" s="378">
        <v>40</v>
      </c>
      <c r="F278" s="413" t="s">
        <v>1351</v>
      </c>
      <c r="G278" s="378">
        <v>11</v>
      </c>
      <c r="H278" s="413">
        <v>2</v>
      </c>
      <c r="I278" s="378">
        <v>22</v>
      </c>
      <c r="J278" s="414">
        <f>SUM(G278*400+H278*100+I278)</f>
        <v>4622</v>
      </c>
      <c r="K278" s="278"/>
      <c r="L278" s="414">
        <v>4622</v>
      </c>
      <c r="M278" s="278"/>
      <c r="N278" s="248"/>
      <c r="O278" s="248"/>
      <c r="P278" s="248"/>
      <c r="Q278" s="248"/>
      <c r="R278" s="415"/>
      <c r="S278" s="278"/>
      <c r="T278" s="415"/>
      <c r="U278" s="278"/>
      <c r="V278" s="358"/>
      <c r="W278" s="278"/>
      <c r="X278" s="238">
        <v>172</v>
      </c>
      <c r="Y278" s="309" t="s">
        <v>70</v>
      </c>
      <c r="Z278" s="309" t="s">
        <v>1627</v>
      </c>
      <c r="AA278" s="309" t="s">
        <v>1628</v>
      </c>
      <c r="AB278" s="249"/>
      <c r="AC278" s="249"/>
      <c r="AD278" s="249"/>
      <c r="AE278" s="249"/>
      <c r="AF278" s="249"/>
    </row>
    <row r="279" spans="1:32" s="45" customFormat="1" ht="24" customHeight="1">
      <c r="A279" s="381">
        <v>173</v>
      </c>
      <c r="B279" s="381" t="s">
        <v>433</v>
      </c>
      <c r="C279" s="378">
        <v>7580</v>
      </c>
      <c r="D279" s="413">
        <v>155</v>
      </c>
      <c r="E279" s="378">
        <v>80</v>
      </c>
      <c r="F279" s="413" t="s">
        <v>1351</v>
      </c>
      <c r="G279" s="378">
        <v>5</v>
      </c>
      <c r="H279" s="413">
        <v>3</v>
      </c>
      <c r="I279" s="378">
        <v>75</v>
      </c>
      <c r="J279" s="414">
        <f>SUM(G279*400+H279*100+I279)</f>
        <v>2375</v>
      </c>
      <c r="K279" s="278"/>
      <c r="L279" s="414">
        <v>2375</v>
      </c>
      <c r="M279" s="278"/>
      <c r="N279" s="248"/>
      <c r="O279" s="248"/>
      <c r="P279" s="248"/>
      <c r="Q279" s="248"/>
      <c r="R279" s="415"/>
      <c r="S279" s="278"/>
      <c r="T279" s="415"/>
      <c r="U279" s="278"/>
      <c r="V279" s="358"/>
      <c r="W279" s="278"/>
      <c r="X279" s="238">
        <v>173</v>
      </c>
      <c r="Y279" s="309" t="s">
        <v>70</v>
      </c>
      <c r="Z279" s="309" t="s">
        <v>1629</v>
      </c>
      <c r="AA279" s="309" t="s">
        <v>1630</v>
      </c>
      <c r="AB279" s="249"/>
      <c r="AC279" s="249"/>
      <c r="AD279" s="249"/>
      <c r="AE279" s="249"/>
      <c r="AF279" s="249"/>
    </row>
    <row r="280" spans="1:32" s="45" customFormat="1" ht="24" customHeight="1">
      <c r="A280" s="381">
        <v>174</v>
      </c>
      <c r="B280" s="381" t="s">
        <v>433</v>
      </c>
      <c r="C280" s="378" t="s">
        <v>84</v>
      </c>
      <c r="D280" s="413">
        <v>153</v>
      </c>
      <c r="E280" s="378" t="s">
        <v>84</v>
      </c>
      <c r="F280" s="413" t="s">
        <v>1351</v>
      </c>
      <c r="G280" s="378">
        <v>7</v>
      </c>
      <c r="H280" s="417" t="s">
        <v>73</v>
      </c>
      <c r="I280" s="416" t="s">
        <v>846</v>
      </c>
      <c r="J280" s="414">
        <f>SUM(G280*400+H280*100+I280)</f>
        <v>2802</v>
      </c>
      <c r="K280" s="278"/>
      <c r="L280" s="414">
        <f>J280</f>
        <v>2802</v>
      </c>
      <c r="M280" s="278"/>
      <c r="N280" s="248"/>
      <c r="O280" s="248"/>
      <c r="P280" s="248"/>
      <c r="Q280" s="248"/>
      <c r="R280" s="415"/>
      <c r="S280" s="278"/>
      <c r="T280" s="415"/>
      <c r="U280" s="278"/>
      <c r="V280" s="358"/>
      <c r="W280" s="278"/>
      <c r="X280" s="238">
        <v>174</v>
      </c>
      <c r="Y280" s="309" t="s">
        <v>1631</v>
      </c>
      <c r="Z280" s="309" t="s">
        <v>1632</v>
      </c>
      <c r="AA280" s="309" t="s">
        <v>1633</v>
      </c>
      <c r="AB280" s="249"/>
      <c r="AC280" s="249"/>
      <c r="AD280" s="249"/>
      <c r="AE280" s="249"/>
      <c r="AF280" s="249"/>
    </row>
    <row r="281" spans="1:32" s="45" customFormat="1" ht="24" customHeight="1">
      <c r="A281" s="381">
        <v>175</v>
      </c>
      <c r="B281" s="381" t="s">
        <v>433</v>
      </c>
      <c r="C281" s="378">
        <v>5435</v>
      </c>
      <c r="D281" s="413">
        <v>110</v>
      </c>
      <c r="E281" s="378">
        <v>35</v>
      </c>
      <c r="F281" s="413" t="s">
        <v>1351</v>
      </c>
      <c r="G281" s="378">
        <v>7</v>
      </c>
      <c r="H281" s="413">
        <v>0</v>
      </c>
      <c r="I281" s="416" t="s">
        <v>508</v>
      </c>
      <c r="J281" s="414">
        <f>SUM(G281*400+I281)</f>
        <v>2801</v>
      </c>
      <c r="K281" s="278"/>
      <c r="L281" s="414">
        <v>2801</v>
      </c>
      <c r="M281" s="278"/>
      <c r="N281" s="248"/>
      <c r="O281" s="248"/>
      <c r="P281" s="248"/>
      <c r="Q281" s="248"/>
      <c r="R281" s="415"/>
      <c r="S281" s="278"/>
      <c r="T281" s="415"/>
      <c r="U281" s="278"/>
      <c r="V281" s="358"/>
      <c r="W281" s="278"/>
      <c r="X281" s="238">
        <v>175</v>
      </c>
      <c r="Y281" s="309" t="s">
        <v>63</v>
      </c>
      <c r="Z281" s="309" t="s">
        <v>1634</v>
      </c>
      <c r="AA281" s="309" t="s">
        <v>1635</v>
      </c>
      <c r="AB281" s="249"/>
      <c r="AC281" s="249"/>
      <c r="AD281" s="249"/>
      <c r="AE281" s="249"/>
      <c r="AF281" s="249"/>
    </row>
    <row r="282" spans="1:32" s="45" customFormat="1" ht="24" customHeight="1">
      <c r="A282" s="381">
        <v>176</v>
      </c>
      <c r="B282" s="381" t="s">
        <v>433</v>
      </c>
      <c r="C282" s="378">
        <v>7579</v>
      </c>
      <c r="D282" s="413">
        <v>154</v>
      </c>
      <c r="E282" s="378">
        <v>79</v>
      </c>
      <c r="F282" s="413" t="s">
        <v>1351</v>
      </c>
      <c r="G282" s="378">
        <v>5</v>
      </c>
      <c r="H282" s="413">
        <v>3</v>
      </c>
      <c r="I282" s="378">
        <v>75</v>
      </c>
      <c r="J282" s="414">
        <f>SUM(G282*400+H282*100+I282)</f>
        <v>2375</v>
      </c>
      <c r="K282" s="278"/>
      <c r="L282" s="414">
        <v>2375</v>
      </c>
      <c r="M282" s="278"/>
      <c r="N282" s="248"/>
      <c r="O282" s="248"/>
      <c r="P282" s="248"/>
      <c r="Q282" s="248"/>
      <c r="R282" s="415"/>
      <c r="S282" s="278"/>
      <c r="T282" s="415"/>
      <c r="U282" s="278"/>
      <c r="V282" s="358"/>
      <c r="W282" s="278"/>
      <c r="X282" s="238">
        <v>176</v>
      </c>
      <c r="Y282" s="309" t="s">
        <v>70</v>
      </c>
      <c r="Z282" s="309" t="s">
        <v>1636</v>
      </c>
      <c r="AA282" s="309" t="s">
        <v>1637</v>
      </c>
      <c r="AB282" s="249"/>
      <c r="AC282" s="249"/>
      <c r="AD282" s="249"/>
      <c r="AE282" s="249"/>
      <c r="AF282" s="249"/>
    </row>
    <row r="283" spans="1:32" s="45" customFormat="1" ht="24" customHeight="1">
      <c r="A283" s="381">
        <v>177</v>
      </c>
      <c r="B283" s="381" t="s">
        <v>433</v>
      </c>
      <c r="C283" s="378">
        <v>4583</v>
      </c>
      <c r="D283" s="413">
        <v>116</v>
      </c>
      <c r="E283" s="378">
        <v>83</v>
      </c>
      <c r="F283" s="413" t="s">
        <v>1351</v>
      </c>
      <c r="G283" s="378">
        <v>10</v>
      </c>
      <c r="H283" s="378">
        <v>0</v>
      </c>
      <c r="I283" s="378">
        <v>0</v>
      </c>
      <c r="J283" s="414">
        <f>SUM(G283*400)</f>
        <v>4000</v>
      </c>
      <c r="K283" s="278"/>
      <c r="L283" s="414">
        <v>4000</v>
      </c>
      <c r="M283" s="278"/>
      <c r="N283" s="248"/>
      <c r="O283" s="248"/>
      <c r="P283" s="248"/>
      <c r="Q283" s="248"/>
      <c r="R283" s="415"/>
      <c r="S283" s="278"/>
      <c r="T283" s="415"/>
      <c r="U283" s="278"/>
      <c r="V283" s="358"/>
      <c r="W283" s="278"/>
      <c r="X283" s="238">
        <v>177</v>
      </c>
      <c r="Y283" s="309" t="s">
        <v>63</v>
      </c>
      <c r="Z283" s="309" t="s">
        <v>1638</v>
      </c>
      <c r="AA283" s="309" t="s">
        <v>1639</v>
      </c>
      <c r="AB283" s="249"/>
      <c r="AC283" s="249"/>
      <c r="AD283" s="249"/>
      <c r="AE283" s="249"/>
      <c r="AF283" s="249"/>
    </row>
    <row r="284" spans="1:32" s="45" customFormat="1" ht="24" customHeight="1">
      <c r="A284" s="381">
        <v>178</v>
      </c>
      <c r="B284" s="381" t="s">
        <v>433</v>
      </c>
      <c r="C284" s="378">
        <v>6967</v>
      </c>
      <c r="D284" s="413">
        <v>137</v>
      </c>
      <c r="E284" s="378">
        <v>67</v>
      </c>
      <c r="F284" s="413" t="s">
        <v>1351</v>
      </c>
      <c r="G284" s="378">
        <v>6</v>
      </c>
      <c r="H284" s="413">
        <v>2</v>
      </c>
      <c r="I284" s="378">
        <v>21</v>
      </c>
      <c r="J284" s="414">
        <f>SUM(G284*400+H284*100+I284)</f>
        <v>2621</v>
      </c>
      <c r="K284" s="278"/>
      <c r="L284" s="414">
        <v>2621</v>
      </c>
      <c r="M284" s="278"/>
      <c r="N284" s="248"/>
      <c r="O284" s="248"/>
      <c r="P284" s="248"/>
      <c r="Q284" s="248"/>
      <c r="R284" s="415"/>
      <c r="S284" s="278"/>
      <c r="T284" s="415"/>
      <c r="U284" s="278"/>
      <c r="V284" s="358"/>
      <c r="W284" s="278"/>
      <c r="X284" s="238">
        <v>178</v>
      </c>
      <c r="Y284" s="309" t="s">
        <v>63</v>
      </c>
      <c r="Z284" s="309" t="s">
        <v>1640</v>
      </c>
      <c r="AA284" s="309" t="s">
        <v>1641</v>
      </c>
      <c r="AB284" s="249"/>
      <c r="AC284" s="249"/>
      <c r="AD284" s="249"/>
      <c r="AE284" s="249"/>
      <c r="AF284" s="249"/>
    </row>
    <row r="285" spans="1:32" s="45" customFormat="1" ht="24" customHeight="1">
      <c r="A285" s="381"/>
      <c r="B285" s="381" t="s">
        <v>433</v>
      </c>
      <c r="C285" s="378">
        <v>6969</v>
      </c>
      <c r="D285" s="413">
        <v>119</v>
      </c>
      <c r="E285" s="378">
        <v>69</v>
      </c>
      <c r="F285" s="413"/>
      <c r="G285" s="378">
        <v>8</v>
      </c>
      <c r="H285" s="413">
        <v>3</v>
      </c>
      <c r="I285" s="378">
        <v>40</v>
      </c>
      <c r="J285" s="414">
        <f>SUM(G285*400+H285*100+I285)</f>
        <v>3540</v>
      </c>
      <c r="K285" s="278"/>
      <c r="L285" s="414">
        <v>3540</v>
      </c>
      <c r="M285" s="278"/>
      <c r="N285" s="248"/>
      <c r="O285" s="248"/>
      <c r="P285" s="248"/>
      <c r="Q285" s="248"/>
      <c r="R285" s="415"/>
      <c r="S285" s="278"/>
      <c r="T285" s="415"/>
      <c r="U285" s="278"/>
      <c r="V285" s="358"/>
      <c r="W285" s="278"/>
      <c r="X285" s="238"/>
      <c r="Y285" s="309"/>
      <c r="Z285" s="309"/>
      <c r="AA285" s="309"/>
      <c r="AB285" s="249"/>
      <c r="AC285" s="249"/>
      <c r="AD285" s="249"/>
      <c r="AE285" s="249"/>
      <c r="AF285" s="249"/>
    </row>
    <row r="286" spans="1:32" s="45" customFormat="1" ht="24" customHeight="1">
      <c r="A286" s="381"/>
      <c r="B286" s="381" t="s">
        <v>433</v>
      </c>
      <c r="C286" s="378">
        <v>6968</v>
      </c>
      <c r="D286" s="413">
        <v>5</v>
      </c>
      <c r="E286" s="378">
        <v>68</v>
      </c>
      <c r="F286" s="413"/>
      <c r="G286" s="378">
        <v>11</v>
      </c>
      <c r="H286" s="413">
        <v>1</v>
      </c>
      <c r="I286" s="378">
        <v>62</v>
      </c>
      <c r="J286" s="414">
        <f>SUM(G286*400+H286*100+I286)</f>
        <v>4562</v>
      </c>
      <c r="K286" s="278"/>
      <c r="L286" s="414">
        <v>4562</v>
      </c>
      <c r="M286" s="278"/>
      <c r="N286" s="248"/>
      <c r="O286" s="248"/>
      <c r="P286" s="248"/>
      <c r="Q286" s="248"/>
      <c r="R286" s="415"/>
      <c r="S286" s="278"/>
      <c r="T286" s="415"/>
      <c r="U286" s="278"/>
      <c r="V286" s="358"/>
      <c r="W286" s="278"/>
      <c r="X286" s="238"/>
      <c r="Y286" s="309"/>
      <c r="Z286" s="309"/>
      <c r="AA286" s="309"/>
      <c r="AB286" s="249"/>
      <c r="AC286" s="249"/>
      <c r="AD286" s="249"/>
      <c r="AE286" s="249"/>
      <c r="AF286" s="249"/>
    </row>
    <row r="287" spans="1:32" s="45" customFormat="1" ht="24" customHeight="1">
      <c r="A287" s="381">
        <v>179</v>
      </c>
      <c r="B287" s="381" t="s">
        <v>433</v>
      </c>
      <c r="C287" s="378">
        <v>6961</v>
      </c>
      <c r="D287" s="413">
        <v>13</v>
      </c>
      <c r="E287" s="378">
        <v>61</v>
      </c>
      <c r="F287" s="413" t="s">
        <v>1351</v>
      </c>
      <c r="G287" s="378">
        <v>17</v>
      </c>
      <c r="H287" s="413">
        <v>1</v>
      </c>
      <c r="I287" s="416">
        <v>25</v>
      </c>
      <c r="J287" s="414">
        <f>SUM(G287*400+H287*100+I287)</f>
        <v>6925</v>
      </c>
      <c r="K287" s="278"/>
      <c r="L287" s="414">
        <v>6925</v>
      </c>
      <c r="M287" s="278"/>
      <c r="N287" s="248"/>
      <c r="O287" s="248"/>
      <c r="P287" s="248"/>
      <c r="Q287" s="248"/>
      <c r="R287" s="415"/>
      <c r="S287" s="278"/>
      <c r="T287" s="415"/>
      <c r="U287" s="278"/>
      <c r="V287" s="358"/>
      <c r="W287" s="278"/>
      <c r="X287" s="238">
        <v>179</v>
      </c>
      <c r="Y287" s="309" t="s">
        <v>63</v>
      </c>
      <c r="Z287" s="309" t="s">
        <v>1642</v>
      </c>
      <c r="AA287" s="309" t="s">
        <v>1643</v>
      </c>
      <c r="AB287" s="249"/>
      <c r="AC287" s="249"/>
      <c r="AD287" s="249"/>
      <c r="AE287" s="249"/>
      <c r="AF287" s="249"/>
    </row>
    <row r="288" spans="1:32" s="45" customFormat="1" ht="24" customHeight="1">
      <c r="A288" s="381"/>
      <c r="B288" s="381" t="s">
        <v>433</v>
      </c>
      <c r="C288" s="378">
        <v>6962</v>
      </c>
      <c r="D288" s="413">
        <v>133</v>
      </c>
      <c r="E288" s="378">
        <v>62</v>
      </c>
      <c r="F288" s="413"/>
      <c r="G288" s="378">
        <v>1</v>
      </c>
      <c r="H288" s="413">
        <v>2</v>
      </c>
      <c r="I288" s="378">
        <v>42</v>
      </c>
      <c r="J288" s="414">
        <f>SUM(G288*400+H288*100+I288)</f>
        <v>642</v>
      </c>
      <c r="K288" s="278"/>
      <c r="L288" s="414">
        <v>642</v>
      </c>
      <c r="M288" s="278"/>
      <c r="N288" s="248"/>
      <c r="O288" s="248"/>
      <c r="P288" s="248"/>
      <c r="Q288" s="248"/>
      <c r="R288" s="415"/>
      <c r="S288" s="278"/>
      <c r="T288" s="415"/>
      <c r="U288" s="278"/>
      <c r="V288" s="358"/>
      <c r="W288" s="278"/>
      <c r="X288" s="238"/>
      <c r="Y288" s="309"/>
      <c r="Z288" s="309"/>
      <c r="AA288" s="309"/>
      <c r="AB288" s="249"/>
      <c r="AC288" s="249"/>
      <c r="AD288" s="249"/>
      <c r="AE288" s="249"/>
      <c r="AF288" s="249"/>
    </row>
    <row r="289" spans="1:32" s="45" customFormat="1" ht="24" customHeight="1">
      <c r="A289" s="381">
        <v>180</v>
      </c>
      <c r="B289" s="381" t="s">
        <v>433</v>
      </c>
      <c r="C289" s="378" t="s">
        <v>84</v>
      </c>
      <c r="D289" s="413">
        <v>105</v>
      </c>
      <c r="E289" s="378" t="s">
        <v>84</v>
      </c>
      <c r="F289" s="413" t="s">
        <v>1351</v>
      </c>
      <c r="G289" s="378">
        <v>7</v>
      </c>
      <c r="H289" s="378">
        <v>0</v>
      </c>
      <c r="I289" s="378">
        <v>0</v>
      </c>
      <c r="J289" s="414">
        <f>SUM(G289*400)</f>
        <v>2800</v>
      </c>
      <c r="K289" s="278"/>
      <c r="L289" s="414">
        <v>2800</v>
      </c>
      <c r="M289" s="278"/>
      <c r="N289" s="248"/>
      <c r="O289" s="248"/>
      <c r="P289" s="248"/>
      <c r="Q289" s="248"/>
      <c r="R289" s="415"/>
      <c r="S289" s="278"/>
      <c r="T289" s="415"/>
      <c r="U289" s="278"/>
      <c r="V289" s="358"/>
      <c r="W289" s="278"/>
      <c r="X289" s="238">
        <v>180</v>
      </c>
      <c r="Y289" s="309" t="s">
        <v>63</v>
      </c>
      <c r="Z289" s="309" t="s">
        <v>1644</v>
      </c>
      <c r="AA289" s="309" t="s">
        <v>1645</v>
      </c>
      <c r="AB289" s="249"/>
      <c r="AC289" s="249"/>
      <c r="AD289" s="249"/>
      <c r="AE289" s="249"/>
      <c r="AF289" s="249"/>
    </row>
    <row r="290" spans="1:32" s="45" customFormat="1" ht="24" customHeight="1">
      <c r="A290" s="381"/>
      <c r="B290" s="381"/>
      <c r="C290" s="378"/>
      <c r="D290" s="413"/>
      <c r="E290" s="378"/>
      <c r="F290" s="413"/>
      <c r="G290" s="378"/>
      <c r="H290" s="413"/>
      <c r="I290" s="378"/>
      <c r="J290" s="414"/>
      <c r="K290" s="278"/>
      <c r="L290" s="414"/>
      <c r="M290" s="278"/>
      <c r="N290" s="248"/>
      <c r="O290" s="248"/>
      <c r="P290" s="248"/>
      <c r="Q290" s="248"/>
      <c r="R290" s="415"/>
      <c r="S290" s="278"/>
      <c r="T290" s="415"/>
      <c r="U290" s="278"/>
      <c r="V290" s="358"/>
      <c r="W290" s="278"/>
      <c r="X290" s="238"/>
      <c r="Y290" s="309"/>
      <c r="Z290" s="309" t="s">
        <v>1646</v>
      </c>
      <c r="AA290" s="309" t="s">
        <v>1647</v>
      </c>
      <c r="AB290" s="249"/>
      <c r="AC290" s="249"/>
      <c r="AD290" s="249"/>
      <c r="AE290" s="249"/>
      <c r="AF290" s="249"/>
    </row>
    <row r="291" spans="1:32" s="45" customFormat="1" ht="24" customHeight="1">
      <c r="A291" s="381">
        <v>181</v>
      </c>
      <c r="B291" s="381" t="s">
        <v>433</v>
      </c>
      <c r="C291" s="378">
        <v>2222</v>
      </c>
      <c r="D291" s="413">
        <v>29</v>
      </c>
      <c r="E291" s="378">
        <v>22</v>
      </c>
      <c r="F291" s="413" t="s">
        <v>1351</v>
      </c>
      <c r="G291" s="378">
        <v>6</v>
      </c>
      <c r="H291" s="378">
        <v>3</v>
      </c>
      <c r="I291" s="378">
        <v>3</v>
      </c>
      <c r="J291" s="414">
        <f>SUM(G291*400)</f>
        <v>2400</v>
      </c>
      <c r="K291" s="278"/>
      <c r="L291" s="414">
        <v>2400</v>
      </c>
      <c r="M291" s="278"/>
      <c r="N291" s="248"/>
      <c r="O291" s="248"/>
      <c r="P291" s="248"/>
      <c r="Q291" s="248"/>
      <c r="R291" s="415"/>
      <c r="S291" s="278"/>
      <c r="T291" s="415"/>
      <c r="U291" s="278"/>
      <c r="V291" s="358"/>
      <c r="W291" s="278"/>
      <c r="X291" s="238">
        <v>181</v>
      </c>
      <c r="Y291" s="309" t="s">
        <v>63</v>
      </c>
      <c r="Z291" s="309" t="s">
        <v>1648</v>
      </c>
      <c r="AA291" s="309" t="s">
        <v>1649</v>
      </c>
      <c r="AB291" s="249"/>
      <c r="AC291" s="249"/>
      <c r="AD291" s="249"/>
      <c r="AE291" s="249"/>
      <c r="AF291" s="249"/>
    </row>
    <row r="292" spans="1:32" s="45" customFormat="1" ht="24" customHeight="1">
      <c r="A292" s="381">
        <v>182</v>
      </c>
      <c r="B292" s="381" t="s">
        <v>433</v>
      </c>
      <c r="C292" s="378">
        <v>1241</v>
      </c>
      <c r="D292" s="413">
        <v>10</v>
      </c>
      <c r="E292" s="378">
        <v>41</v>
      </c>
      <c r="F292" s="413" t="s">
        <v>1351</v>
      </c>
      <c r="G292" s="378">
        <v>29</v>
      </c>
      <c r="H292" s="413">
        <v>3</v>
      </c>
      <c r="I292" s="378">
        <v>93</v>
      </c>
      <c r="J292" s="414">
        <f>SUM(G292*400+H292*100+I292)</f>
        <v>11993</v>
      </c>
      <c r="K292" s="278"/>
      <c r="L292" s="414">
        <v>11993</v>
      </c>
      <c r="M292" s="278"/>
      <c r="N292" s="248"/>
      <c r="O292" s="248"/>
      <c r="P292" s="248"/>
      <c r="Q292" s="248"/>
      <c r="R292" s="415"/>
      <c r="S292" s="278"/>
      <c r="T292" s="415"/>
      <c r="U292" s="278"/>
      <c r="V292" s="358"/>
      <c r="W292" s="278"/>
      <c r="X292" s="238">
        <v>182</v>
      </c>
      <c r="Y292" s="309" t="s">
        <v>70</v>
      </c>
      <c r="Z292" s="309" t="s">
        <v>1650</v>
      </c>
      <c r="AA292" s="309" t="s">
        <v>1651</v>
      </c>
      <c r="AB292" s="249"/>
      <c r="AC292" s="249"/>
      <c r="AD292" s="249"/>
      <c r="AE292" s="249"/>
      <c r="AF292" s="249"/>
    </row>
    <row r="293" spans="1:32" s="45" customFormat="1" ht="24" customHeight="1">
      <c r="A293" s="381">
        <v>183</v>
      </c>
      <c r="B293" s="381" t="s">
        <v>433</v>
      </c>
      <c r="C293" s="378">
        <v>5161</v>
      </c>
      <c r="D293" s="413">
        <v>1</v>
      </c>
      <c r="E293" s="378">
        <v>61</v>
      </c>
      <c r="F293" s="413" t="s">
        <v>1351</v>
      </c>
      <c r="G293" s="378">
        <v>17</v>
      </c>
      <c r="H293" s="413">
        <v>1</v>
      </c>
      <c r="I293" s="378">
        <v>16</v>
      </c>
      <c r="J293" s="414">
        <f>SUM(G293*400+H293*100+I293)</f>
        <v>6916</v>
      </c>
      <c r="K293" s="278"/>
      <c r="L293" s="414">
        <v>6916</v>
      </c>
      <c r="M293" s="278"/>
      <c r="N293" s="248"/>
      <c r="O293" s="248"/>
      <c r="P293" s="248"/>
      <c r="Q293" s="248"/>
      <c r="R293" s="415"/>
      <c r="S293" s="278"/>
      <c r="T293" s="415"/>
      <c r="U293" s="278"/>
      <c r="V293" s="358"/>
      <c r="W293" s="278"/>
      <c r="X293" s="238">
        <v>183</v>
      </c>
      <c r="Y293" s="309" t="s">
        <v>63</v>
      </c>
      <c r="Z293" s="309" t="s">
        <v>1652</v>
      </c>
      <c r="AA293" s="309" t="s">
        <v>1653</v>
      </c>
      <c r="AB293" s="249"/>
      <c r="AC293" s="249"/>
      <c r="AD293" s="249"/>
      <c r="AE293" s="249"/>
      <c r="AF293" s="249"/>
    </row>
    <row r="294" spans="1:32" s="45" customFormat="1" ht="24" customHeight="1">
      <c r="A294" s="381">
        <v>184</v>
      </c>
      <c r="B294" s="381" t="s">
        <v>433</v>
      </c>
      <c r="C294" s="378">
        <v>5230</v>
      </c>
      <c r="D294" s="413">
        <v>7</v>
      </c>
      <c r="E294" s="378">
        <v>30</v>
      </c>
      <c r="F294" s="413" t="s">
        <v>1351</v>
      </c>
      <c r="G294" s="378">
        <v>19</v>
      </c>
      <c r="H294" s="378">
        <v>0</v>
      </c>
      <c r="I294" s="378">
        <v>0</v>
      </c>
      <c r="J294" s="414">
        <f>SUM(G294*400)</f>
        <v>7600</v>
      </c>
      <c r="K294" s="278"/>
      <c r="L294" s="414">
        <v>7600</v>
      </c>
      <c r="M294" s="278"/>
      <c r="N294" s="248"/>
      <c r="O294" s="248"/>
      <c r="P294" s="248"/>
      <c r="Q294" s="248"/>
      <c r="R294" s="415"/>
      <c r="S294" s="278"/>
      <c r="T294" s="415"/>
      <c r="U294" s="278"/>
      <c r="V294" s="358"/>
      <c r="W294" s="278"/>
      <c r="X294" s="238">
        <v>184</v>
      </c>
      <c r="Y294" s="309" t="s">
        <v>63</v>
      </c>
      <c r="Z294" s="309" t="s">
        <v>1654</v>
      </c>
      <c r="AA294" s="309" t="s">
        <v>1655</v>
      </c>
      <c r="AB294" s="249"/>
      <c r="AC294" s="249"/>
      <c r="AD294" s="249"/>
      <c r="AE294" s="249"/>
      <c r="AF294" s="249"/>
    </row>
    <row r="295" spans="1:32" s="45" customFormat="1" ht="24" customHeight="1">
      <c r="A295" s="381">
        <v>185</v>
      </c>
      <c r="B295" s="381" t="s">
        <v>433</v>
      </c>
      <c r="C295" s="378">
        <v>4206</v>
      </c>
      <c r="D295" s="413">
        <v>51</v>
      </c>
      <c r="E295" s="378"/>
      <c r="F295" s="413" t="s">
        <v>1351</v>
      </c>
      <c r="G295" s="378">
        <v>9</v>
      </c>
      <c r="H295" s="378">
        <v>0</v>
      </c>
      <c r="I295" s="378">
        <v>0</v>
      </c>
      <c r="J295" s="414">
        <f>SUM(G295*400)</f>
        <v>3600</v>
      </c>
      <c r="K295" s="278"/>
      <c r="L295" s="414">
        <v>3600</v>
      </c>
      <c r="M295" s="278"/>
      <c r="N295" s="248"/>
      <c r="O295" s="248"/>
      <c r="P295" s="248"/>
      <c r="Q295" s="248"/>
      <c r="R295" s="415"/>
      <c r="S295" s="278"/>
      <c r="T295" s="415"/>
      <c r="U295" s="278"/>
      <c r="V295" s="358"/>
      <c r="W295" s="278"/>
      <c r="X295" s="238">
        <v>185</v>
      </c>
      <c r="Y295" s="309" t="s">
        <v>70</v>
      </c>
      <c r="Z295" s="309" t="s">
        <v>1656</v>
      </c>
      <c r="AA295" s="309" t="s">
        <v>1657</v>
      </c>
      <c r="AB295" s="249"/>
      <c r="AC295" s="249"/>
      <c r="AD295" s="249"/>
      <c r="AE295" s="249"/>
      <c r="AF295" s="249"/>
    </row>
    <row r="296" spans="1:32" s="45" customFormat="1" ht="24" customHeight="1">
      <c r="A296" s="381">
        <v>186</v>
      </c>
      <c r="B296" s="381" t="s">
        <v>433</v>
      </c>
      <c r="C296" s="378" t="s">
        <v>84</v>
      </c>
      <c r="D296" s="413">
        <v>111</v>
      </c>
      <c r="E296" s="378" t="s">
        <v>84</v>
      </c>
      <c r="F296" s="413" t="s">
        <v>1351</v>
      </c>
      <c r="G296" s="378">
        <v>14</v>
      </c>
      <c r="H296" s="417">
        <v>1</v>
      </c>
      <c r="I296" s="416">
        <v>27</v>
      </c>
      <c r="J296" s="414">
        <f>SUM(G296*400+H296*100+I296)</f>
        <v>5727</v>
      </c>
      <c r="K296" s="278"/>
      <c r="L296" s="414">
        <v>5727</v>
      </c>
      <c r="M296" s="278"/>
      <c r="N296" s="248"/>
      <c r="O296" s="248"/>
      <c r="P296" s="248"/>
      <c r="Q296" s="248"/>
      <c r="R296" s="415"/>
      <c r="S296" s="278"/>
      <c r="T296" s="415"/>
      <c r="U296" s="278"/>
      <c r="V296" s="358"/>
      <c r="W296" s="278"/>
      <c r="X296" s="238">
        <v>186</v>
      </c>
      <c r="Y296" s="309" t="s">
        <v>70</v>
      </c>
      <c r="Z296" s="309" t="s">
        <v>1227</v>
      </c>
      <c r="AA296" s="309" t="s">
        <v>1228</v>
      </c>
      <c r="AB296" s="249"/>
      <c r="AC296" s="249"/>
      <c r="AD296" s="249"/>
      <c r="AE296" s="249"/>
      <c r="AF296" s="249"/>
    </row>
    <row r="297" spans="1:32" s="45" customFormat="1" ht="24" customHeight="1">
      <c r="A297" s="381"/>
      <c r="B297" s="381" t="s">
        <v>433</v>
      </c>
      <c r="C297" s="378" t="s">
        <v>84</v>
      </c>
      <c r="D297" s="413">
        <v>23</v>
      </c>
      <c r="E297" s="378" t="s">
        <v>84</v>
      </c>
      <c r="F297" s="413"/>
      <c r="G297" s="378">
        <v>16</v>
      </c>
      <c r="H297" s="413">
        <v>2</v>
      </c>
      <c r="I297" s="378">
        <v>15</v>
      </c>
      <c r="J297" s="414">
        <f>SUM(G297*400+H297*100+I297)</f>
        <v>6615</v>
      </c>
      <c r="K297" s="278"/>
      <c r="L297" s="414">
        <v>6615</v>
      </c>
      <c r="M297" s="278"/>
      <c r="N297" s="248"/>
      <c r="O297" s="248"/>
      <c r="P297" s="248"/>
      <c r="Q297" s="248"/>
      <c r="R297" s="415"/>
      <c r="S297" s="278"/>
      <c r="T297" s="415"/>
      <c r="U297" s="278"/>
      <c r="V297" s="358"/>
      <c r="W297" s="278"/>
      <c r="X297" s="238"/>
      <c r="Y297" s="309" t="s">
        <v>70</v>
      </c>
      <c r="Z297" s="309" t="s">
        <v>1658</v>
      </c>
      <c r="AA297" s="309" t="s">
        <v>1659</v>
      </c>
      <c r="AB297" s="249"/>
      <c r="AC297" s="249"/>
      <c r="AD297" s="249"/>
      <c r="AE297" s="249"/>
      <c r="AF297" s="249"/>
    </row>
    <row r="298" spans="1:32" s="45" customFormat="1" ht="24" customHeight="1">
      <c r="A298" s="381">
        <v>187</v>
      </c>
      <c r="B298" s="381" t="s">
        <v>433</v>
      </c>
      <c r="C298" s="378">
        <v>2222</v>
      </c>
      <c r="D298" s="413">
        <v>29</v>
      </c>
      <c r="E298" s="378">
        <v>22</v>
      </c>
      <c r="F298" s="413" t="s">
        <v>1351</v>
      </c>
      <c r="G298" s="378">
        <v>28</v>
      </c>
      <c r="H298" s="413">
        <v>2</v>
      </c>
      <c r="I298" s="378">
        <v>18</v>
      </c>
      <c r="J298" s="414">
        <f>SUM(G298*400+H298*100+I298)</f>
        <v>11418</v>
      </c>
      <c r="K298" s="278"/>
      <c r="L298" s="414">
        <v>11418</v>
      </c>
      <c r="M298" s="278"/>
      <c r="N298" s="248"/>
      <c r="O298" s="248"/>
      <c r="P298" s="248"/>
      <c r="Q298" s="248"/>
      <c r="R298" s="415"/>
      <c r="S298" s="278"/>
      <c r="T298" s="415"/>
      <c r="U298" s="278"/>
      <c r="V298" s="358"/>
      <c r="W298" s="278"/>
      <c r="X298" s="238">
        <v>187</v>
      </c>
      <c r="Y298" s="309" t="s">
        <v>70</v>
      </c>
      <c r="Z298" s="309" t="s">
        <v>1660</v>
      </c>
      <c r="AA298" s="309" t="s">
        <v>1661</v>
      </c>
      <c r="AB298" s="249"/>
      <c r="AC298" s="249"/>
      <c r="AD298" s="249"/>
      <c r="AE298" s="249"/>
      <c r="AF298" s="249"/>
    </row>
    <row r="299" spans="1:32" s="45" customFormat="1" ht="24" customHeight="1">
      <c r="A299" s="381">
        <v>188</v>
      </c>
      <c r="B299" s="381" t="s">
        <v>433</v>
      </c>
      <c r="C299" s="378">
        <v>4668</v>
      </c>
      <c r="D299" s="413">
        <v>24</v>
      </c>
      <c r="E299" s="378">
        <v>68</v>
      </c>
      <c r="F299" s="413" t="s">
        <v>1351</v>
      </c>
      <c r="G299" s="378">
        <v>5</v>
      </c>
      <c r="H299" s="378">
        <v>0</v>
      </c>
      <c r="I299" s="378">
        <v>0</v>
      </c>
      <c r="J299" s="414">
        <f>SUM(G299*400)</f>
        <v>2000</v>
      </c>
      <c r="K299" s="278"/>
      <c r="L299" s="414">
        <v>2000</v>
      </c>
      <c r="M299" s="278"/>
      <c r="N299" s="248"/>
      <c r="O299" s="248"/>
      <c r="P299" s="248"/>
      <c r="Q299" s="248"/>
      <c r="R299" s="415"/>
      <c r="S299" s="278"/>
      <c r="T299" s="415"/>
      <c r="U299" s="278"/>
      <c r="V299" s="358"/>
      <c r="W299" s="278"/>
      <c r="X299" s="238">
        <v>188</v>
      </c>
      <c r="Y299" s="309" t="s">
        <v>63</v>
      </c>
      <c r="Z299" s="309" t="s">
        <v>1662</v>
      </c>
      <c r="AA299" s="309" t="s">
        <v>1663</v>
      </c>
      <c r="AB299" s="249"/>
      <c r="AC299" s="249"/>
      <c r="AD299" s="249"/>
      <c r="AE299" s="249"/>
      <c r="AF299" s="249"/>
    </row>
    <row r="300" spans="1:32" s="45" customFormat="1" ht="24" customHeight="1">
      <c r="A300" s="381">
        <v>189</v>
      </c>
      <c r="B300" s="381" t="s">
        <v>433</v>
      </c>
      <c r="C300" s="378">
        <v>4668</v>
      </c>
      <c r="D300" s="413">
        <v>24</v>
      </c>
      <c r="E300" s="378"/>
      <c r="F300" s="413" t="s">
        <v>1351</v>
      </c>
      <c r="G300" s="378">
        <v>5</v>
      </c>
      <c r="H300" s="378">
        <v>0</v>
      </c>
      <c r="I300" s="378">
        <v>0</v>
      </c>
      <c r="J300" s="414">
        <f>SUM(G300*400)</f>
        <v>2000</v>
      </c>
      <c r="K300" s="278"/>
      <c r="L300" s="414">
        <v>2000</v>
      </c>
      <c r="M300" s="278"/>
      <c r="N300" s="248"/>
      <c r="O300" s="248"/>
      <c r="P300" s="248"/>
      <c r="Q300" s="248"/>
      <c r="R300" s="415"/>
      <c r="S300" s="278"/>
      <c r="T300" s="415"/>
      <c r="U300" s="278"/>
      <c r="V300" s="358"/>
      <c r="W300" s="278"/>
      <c r="X300" s="238">
        <v>189</v>
      </c>
      <c r="Y300" s="309" t="s">
        <v>70</v>
      </c>
      <c r="Z300" s="309" t="s">
        <v>1664</v>
      </c>
      <c r="AA300" s="309" t="s">
        <v>1663</v>
      </c>
      <c r="AB300" s="249"/>
      <c r="AC300" s="249"/>
      <c r="AD300" s="249"/>
      <c r="AE300" s="249"/>
      <c r="AF300" s="249"/>
    </row>
    <row r="301" spans="1:32" s="45" customFormat="1" ht="24" customHeight="1">
      <c r="A301" s="381">
        <v>190</v>
      </c>
      <c r="B301" s="381" t="s">
        <v>433</v>
      </c>
      <c r="C301" s="378">
        <v>4668</v>
      </c>
      <c r="D301" s="413">
        <v>24</v>
      </c>
      <c r="E301" s="378">
        <v>68</v>
      </c>
      <c r="F301" s="413" t="s">
        <v>1351</v>
      </c>
      <c r="G301" s="378">
        <v>5</v>
      </c>
      <c r="H301" s="378">
        <v>0</v>
      </c>
      <c r="I301" s="378">
        <v>0</v>
      </c>
      <c r="J301" s="414">
        <f>SUM(G301*400)</f>
        <v>2000</v>
      </c>
      <c r="K301" s="278"/>
      <c r="L301" s="414">
        <v>2000</v>
      </c>
      <c r="M301" s="278"/>
      <c r="N301" s="248"/>
      <c r="O301" s="248"/>
      <c r="P301" s="248"/>
      <c r="Q301" s="248"/>
      <c r="R301" s="415"/>
      <c r="S301" s="278"/>
      <c r="T301" s="415"/>
      <c r="U301" s="278"/>
      <c r="V301" s="358"/>
      <c r="W301" s="278"/>
      <c r="X301" s="238">
        <v>190</v>
      </c>
      <c r="Y301" s="309" t="s">
        <v>70</v>
      </c>
      <c r="Z301" s="309" t="s">
        <v>1665</v>
      </c>
      <c r="AA301" s="309" t="s">
        <v>1663</v>
      </c>
      <c r="AB301" s="249"/>
      <c r="AC301" s="249"/>
      <c r="AD301" s="249"/>
      <c r="AE301" s="249"/>
      <c r="AF301" s="249"/>
    </row>
    <row r="302" spans="1:32" s="45" customFormat="1" ht="24" customHeight="1">
      <c r="A302" s="381"/>
      <c r="B302" s="381" t="s">
        <v>433</v>
      </c>
      <c r="C302" s="378">
        <v>1000</v>
      </c>
      <c r="D302" s="413">
        <v>32</v>
      </c>
      <c r="E302" s="378">
        <v>100</v>
      </c>
      <c r="F302" s="413"/>
      <c r="G302" s="378">
        <v>10</v>
      </c>
      <c r="H302" s="413">
        <v>0</v>
      </c>
      <c r="I302" s="378">
        <v>55</v>
      </c>
      <c r="J302" s="414">
        <f>SUM(G302*400+I302)</f>
        <v>4055</v>
      </c>
      <c r="K302" s="278"/>
      <c r="L302" s="414">
        <v>4055</v>
      </c>
      <c r="M302" s="278"/>
      <c r="N302" s="248"/>
      <c r="O302" s="248"/>
      <c r="P302" s="248"/>
      <c r="Q302" s="248"/>
      <c r="R302" s="415"/>
      <c r="S302" s="278"/>
      <c r="T302" s="415"/>
      <c r="U302" s="278"/>
      <c r="V302" s="358"/>
      <c r="W302" s="278"/>
      <c r="X302" s="238"/>
      <c r="Y302" s="309"/>
      <c r="Z302" s="309"/>
      <c r="AA302" s="309"/>
      <c r="AB302" s="249"/>
      <c r="AC302" s="249"/>
      <c r="AD302" s="249"/>
      <c r="AE302" s="249"/>
      <c r="AF302" s="249"/>
    </row>
    <row r="303" spans="1:32" s="45" customFormat="1" ht="24" customHeight="1">
      <c r="A303" s="381">
        <v>191</v>
      </c>
      <c r="B303" s="381" t="s">
        <v>433</v>
      </c>
      <c r="C303" s="378">
        <v>8115</v>
      </c>
      <c r="D303" s="413">
        <v>166</v>
      </c>
      <c r="E303" s="378">
        <v>15</v>
      </c>
      <c r="F303" s="413" t="s">
        <v>1351</v>
      </c>
      <c r="G303" s="378">
        <v>10</v>
      </c>
      <c r="H303" s="378">
        <v>0</v>
      </c>
      <c r="I303" s="378">
        <v>0</v>
      </c>
      <c r="J303" s="414">
        <f>SUM(G303*400)</f>
        <v>4000</v>
      </c>
      <c r="K303" s="278"/>
      <c r="L303" s="414">
        <v>4000</v>
      </c>
      <c r="M303" s="278"/>
      <c r="N303" s="248"/>
      <c r="O303" s="248"/>
      <c r="P303" s="248"/>
      <c r="Q303" s="248"/>
      <c r="R303" s="415"/>
      <c r="S303" s="278"/>
      <c r="T303" s="415"/>
      <c r="U303" s="278"/>
      <c r="V303" s="358"/>
      <c r="W303" s="278"/>
      <c r="X303" s="238">
        <v>191</v>
      </c>
      <c r="Y303" s="309" t="s">
        <v>63</v>
      </c>
      <c r="Z303" s="309" t="s">
        <v>1666</v>
      </c>
      <c r="AA303" s="309" t="s">
        <v>1667</v>
      </c>
      <c r="AB303" s="249"/>
      <c r="AC303" s="249"/>
      <c r="AD303" s="249"/>
      <c r="AE303" s="249"/>
      <c r="AF303" s="249"/>
    </row>
    <row r="304" spans="1:32" s="45" customFormat="1" ht="24" customHeight="1">
      <c r="A304" s="381">
        <v>192</v>
      </c>
      <c r="B304" s="381" t="s">
        <v>433</v>
      </c>
      <c r="C304" s="378">
        <v>1005</v>
      </c>
      <c r="D304" s="413">
        <v>17</v>
      </c>
      <c r="E304" s="378">
        <v>5</v>
      </c>
      <c r="F304" s="413" t="s">
        <v>1351</v>
      </c>
      <c r="G304" s="378">
        <v>14</v>
      </c>
      <c r="H304" s="413">
        <v>1</v>
      </c>
      <c r="I304" s="378">
        <v>19</v>
      </c>
      <c r="J304" s="414">
        <f>SUM(G304*400+H304*100+I304)</f>
        <v>5719</v>
      </c>
      <c r="K304" s="278"/>
      <c r="L304" s="414">
        <v>5719</v>
      </c>
      <c r="M304" s="278"/>
      <c r="N304" s="248"/>
      <c r="O304" s="248"/>
      <c r="P304" s="248"/>
      <c r="Q304" s="248"/>
      <c r="R304" s="415"/>
      <c r="S304" s="278"/>
      <c r="T304" s="415"/>
      <c r="U304" s="278"/>
      <c r="V304" s="358"/>
      <c r="W304" s="278"/>
      <c r="X304" s="238">
        <v>192</v>
      </c>
      <c r="Y304" s="309" t="s">
        <v>63</v>
      </c>
      <c r="Z304" s="309" t="s">
        <v>1668</v>
      </c>
      <c r="AA304" s="309" t="s">
        <v>1669</v>
      </c>
      <c r="AB304" s="249"/>
      <c r="AC304" s="249"/>
      <c r="AD304" s="249"/>
      <c r="AE304" s="249"/>
      <c r="AF304" s="249"/>
    </row>
    <row r="305" spans="1:32" s="45" customFormat="1" ht="24" customHeight="1">
      <c r="A305" s="381">
        <v>193</v>
      </c>
      <c r="B305" s="381" t="s">
        <v>433</v>
      </c>
      <c r="C305" s="378">
        <v>8116</v>
      </c>
      <c r="D305" s="413">
        <v>167</v>
      </c>
      <c r="E305" s="378">
        <v>16</v>
      </c>
      <c r="F305" s="413" t="s">
        <v>1351</v>
      </c>
      <c r="G305" s="378">
        <v>6</v>
      </c>
      <c r="H305" s="378">
        <v>0</v>
      </c>
      <c r="I305" s="378">
        <v>0</v>
      </c>
      <c r="J305" s="418">
        <v>2400</v>
      </c>
      <c r="K305" s="278"/>
      <c r="L305" s="418">
        <v>2400</v>
      </c>
      <c r="M305" s="278"/>
      <c r="N305" s="248"/>
      <c r="O305" s="248"/>
      <c r="P305" s="248"/>
      <c r="Q305" s="248"/>
      <c r="R305" s="415"/>
      <c r="S305" s="278"/>
      <c r="T305" s="415"/>
      <c r="U305" s="278"/>
      <c r="V305" s="358"/>
      <c r="W305" s="278"/>
      <c r="X305" s="238">
        <v>193</v>
      </c>
      <c r="Y305" s="309" t="s">
        <v>63</v>
      </c>
      <c r="Z305" s="309" t="s">
        <v>1670</v>
      </c>
      <c r="AA305" s="309" t="s">
        <v>1671</v>
      </c>
      <c r="AB305" s="249"/>
      <c r="AC305" s="249"/>
      <c r="AD305" s="249"/>
      <c r="AE305" s="249"/>
      <c r="AF305" s="249"/>
    </row>
    <row r="306" spans="1:32" s="45" customFormat="1" ht="24" customHeight="1">
      <c r="A306" s="381">
        <v>194</v>
      </c>
      <c r="B306" s="381" t="s">
        <v>433</v>
      </c>
      <c r="C306" s="378">
        <v>5313</v>
      </c>
      <c r="D306" s="413">
        <v>124</v>
      </c>
      <c r="E306" s="378">
        <v>13</v>
      </c>
      <c r="F306" s="413" t="s">
        <v>1351</v>
      </c>
      <c r="G306" s="378">
        <v>10</v>
      </c>
      <c r="H306" s="413">
        <v>3</v>
      </c>
      <c r="I306" s="378">
        <v>14</v>
      </c>
      <c r="J306" s="414">
        <f>SUM(G306*400+H306*100+I306)</f>
        <v>4314</v>
      </c>
      <c r="K306" s="278"/>
      <c r="L306" s="414">
        <v>4314</v>
      </c>
      <c r="M306" s="278"/>
      <c r="N306" s="248"/>
      <c r="O306" s="248"/>
      <c r="P306" s="248"/>
      <c r="Q306" s="248"/>
      <c r="R306" s="415"/>
      <c r="S306" s="278"/>
      <c r="T306" s="415"/>
      <c r="U306" s="278"/>
      <c r="V306" s="358"/>
      <c r="W306" s="278"/>
      <c r="X306" s="238">
        <v>194</v>
      </c>
      <c r="Y306" s="309" t="s">
        <v>70</v>
      </c>
      <c r="Z306" s="309" t="s">
        <v>1672</v>
      </c>
      <c r="AA306" s="309" t="s">
        <v>1673</v>
      </c>
      <c r="AB306" s="249"/>
      <c r="AC306" s="249"/>
      <c r="AD306" s="249"/>
      <c r="AE306" s="249"/>
      <c r="AF306" s="249"/>
    </row>
    <row r="307" spans="1:32" s="45" customFormat="1" ht="24" customHeight="1">
      <c r="A307" s="381">
        <v>195</v>
      </c>
      <c r="B307" s="381" t="s">
        <v>433</v>
      </c>
      <c r="C307" s="378">
        <v>1001</v>
      </c>
      <c r="D307" s="413">
        <v>33</v>
      </c>
      <c r="E307" s="378">
        <v>1</v>
      </c>
      <c r="F307" s="413" t="s">
        <v>1351</v>
      </c>
      <c r="G307" s="378">
        <v>8</v>
      </c>
      <c r="H307" s="413">
        <v>1</v>
      </c>
      <c r="I307" s="378">
        <v>11</v>
      </c>
      <c r="J307" s="414">
        <f>SUM(G307*400+H307*100+I307)</f>
        <v>3311</v>
      </c>
      <c r="K307" s="278"/>
      <c r="L307" s="414">
        <v>3311</v>
      </c>
      <c r="M307" s="278"/>
      <c r="N307" s="248"/>
      <c r="O307" s="248"/>
      <c r="P307" s="248"/>
      <c r="Q307" s="248"/>
      <c r="R307" s="415"/>
      <c r="S307" s="278"/>
      <c r="T307" s="415"/>
      <c r="U307" s="278"/>
      <c r="V307" s="358"/>
      <c r="W307" s="278"/>
      <c r="X307" s="238">
        <v>195</v>
      </c>
      <c r="Y307" s="309" t="s">
        <v>70</v>
      </c>
      <c r="Z307" s="309" t="s">
        <v>1674</v>
      </c>
      <c r="AA307" s="309" t="s">
        <v>1675</v>
      </c>
      <c r="AB307" s="249"/>
      <c r="AC307" s="249"/>
      <c r="AD307" s="249"/>
      <c r="AE307" s="249"/>
      <c r="AF307" s="249"/>
    </row>
    <row r="308" spans="1:32" s="45" customFormat="1" ht="24" customHeight="1">
      <c r="A308" s="381">
        <v>196</v>
      </c>
      <c r="B308" s="381" t="s">
        <v>433</v>
      </c>
      <c r="C308" s="378">
        <v>5311</v>
      </c>
      <c r="D308" s="413">
        <v>122</v>
      </c>
      <c r="E308" s="378">
        <v>11</v>
      </c>
      <c r="F308" s="413" t="s">
        <v>1351</v>
      </c>
      <c r="G308" s="378">
        <v>3</v>
      </c>
      <c r="H308" s="413">
        <v>3</v>
      </c>
      <c r="I308" s="378">
        <v>64</v>
      </c>
      <c r="J308" s="414">
        <f>SUM(G308*400+H308*100+I308)</f>
        <v>1564</v>
      </c>
      <c r="K308" s="278"/>
      <c r="L308" s="414">
        <v>1564</v>
      </c>
      <c r="M308" s="278"/>
      <c r="N308" s="248"/>
      <c r="O308" s="248"/>
      <c r="P308" s="248"/>
      <c r="Q308" s="248"/>
      <c r="R308" s="415"/>
      <c r="S308" s="278"/>
      <c r="T308" s="415"/>
      <c r="U308" s="278"/>
      <c r="V308" s="358"/>
      <c r="W308" s="278"/>
      <c r="X308" s="238">
        <v>196</v>
      </c>
      <c r="Y308" s="309" t="s">
        <v>63</v>
      </c>
      <c r="Z308" s="309" t="s">
        <v>1676</v>
      </c>
      <c r="AA308" s="309" t="s">
        <v>1677</v>
      </c>
      <c r="AB308" s="249"/>
      <c r="AC308" s="249"/>
      <c r="AD308" s="249"/>
      <c r="AE308" s="249"/>
      <c r="AF308" s="249"/>
    </row>
    <row r="309" spans="1:32" s="45" customFormat="1" ht="24" customHeight="1">
      <c r="A309" s="381">
        <v>197</v>
      </c>
      <c r="B309" s="381" t="s">
        <v>433</v>
      </c>
      <c r="C309" s="378">
        <v>7645</v>
      </c>
      <c r="D309" s="413">
        <v>150</v>
      </c>
      <c r="E309" s="378">
        <v>45</v>
      </c>
      <c r="F309" s="413" t="s">
        <v>1351</v>
      </c>
      <c r="G309" s="378">
        <v>3</v>
      </c>
      <c r="H309" s="413">
        <v>0</v>
      </c>
      <c r="I309" s="416" t="s">
        <v>231</v>
      </c>
      <c r="J309" s="414">
        <f>SUM(G309*400+I309)</f>
        <v>1204</v>
      </c>
      <c r="K309" s="278"/>
      <c r="L309" s="414">
        <v>1204</v>
      </c>
      <c r="M309" s="278"/>
      <c r="N309" s="248"/>
      <c r="O309" s="248"/>
      <c r="P309" s="248"/>
      <c r="Q309" s="248"/>
      <c r="R309" s="415"/>
      <c r="S309" s="278"/>
      <c r="T309" s="415"/>
      <c r="U309" s="278"/>
      <c r="V309" s="358"/>
      <c r="W309" s="278"/>
      <c r="X309" s="238">
        <v>197</v>
      </c>
      <c r="Y309" s="309" t="s">
        <v>63</v>
      </c>
      <c r="Z309" s="309" t="s">
        <v>1678</v>
      </c>
      <c r="AA309" s="309" t="s">
        <v>1677</v>
      </c>
      <c r="AB309" s="249"/>
      <c r="AC309" s="249"/>
      <c r="AD309" s="249"/>
      <c r="AE309" s="249"/>
      <c r="AF309" s="249"/>
    </row>
    <row r="310" spans="1:32" s="45" customFormat="1" ht="24" customHeight="1">
      <c r="A310" s="381">
        <v>198</v>
      </c>
      <c r="B310" s="381" t="s">
        <v>433</v>
      </c>
      <c r="C310" s="378">
        <v>810</v>
      </c>
      <c r="D310" s="413">
        <v>144</v>
      </c>
      <c r="E310" s="378">
        <v>10</v>
      </c>
      <c r="F310" s="413" t="s">
        <v>1351</v>
      </c>
      <c r="G310" s="378">
        <v>14</v>
      </c>
      <c r="H310" s="378">
        <v>0</v>
      </c>
      <c r="I310" s="378">
        <v>0</v>
      </c>
      <c r="J310" s="414">
        <f>SUM(G310*400)</f>
        <v>5600</v>
      </c>
      <c r="K310" s="278"/>
      <c r="L310" s="414">
        <v>5600</v>
      </c>
      <c r="M310" s="278"/>
      <c r="N310" s="248"/>
      <c r="O310" s="248"/>
      <c r="P310" s="248"/>
      <c r="Q310" s="248"/>
      <c r="R310" s="415"/>
      <c r="S310" s="278"/>
      <c r="T310" s="415"/>
      <c r="U310" s="278"/>
      <c r="V310" s="358"/>
      <c r="W310" s="278"/>
      <c r="X310" s="238">
        <v>198</v>
      </c>
      <c r="Y310" s="309" t="s">
        <v>63</v>
      </c>
      <c r="Z310" s="309" t="s">
        <v>1679</v>
      </c>
      <c r="AA310" s="309" t="s">
        <v>1680</v>
      </c>
      <c r="AB310" s="249"/>
      <c r="AC310" s="249"/>
      <c r="AD310" s="249"/>
      <c r="AE310" s="249"/>
      <c r="AF310" s="249"/>
    </row>
    <row r="311" spans="1:32" s="45" customFormat="1" ht="24" customHeight="1">
      <c r="A311" s="381">
        <v>199</v>
      </c>
      <c r="B311" s="381" t="s">
        <v>433</v>
      </c>
      <c r="C311" s="378">
        <v>5036</v>
      </c>
      <c r="D311" s="413">
        <v>36</v>
      </c>
      <c r="E311" s="378">
        <v>36</v>
      </c>
      <c r="F311" s="413" t="s">
        <v>1351</v>
      </c>
      <c r="G311" s="378">
        <v>28</v>
      </c>
      <c r="H311" s="413">
        <v>2</v>
      </c>
      <c r="I311" s="378">
        <v>41</v>
      </c>
      <c r="J311" s="414">
        <f>SUM(G311*400+H311*100+I311)</f>
        <v>11441</v>
      </c>
      <c r="K311" s="278"/>
      <c r="L311" s="414">
        <v>11441</v>
      </c>
      <c r="M311" s="278"/>
      <c r="N311" s="248"/>
      <c r="O311" s="248"/>
      <c r="P311" s="248"/>
      <c r="Q311" s="248"/>
      <c r="R311" s="415"/>
      <c r="S311" s="278"/>
      <c r="T311" s="415"/>
      <c r="U311" s="278"/>
      <c r="V311" s="358"/>
      <c r="W311" s="278"/>
      <c r="X311" s="238">
        <v>199</v>
      </c>
      <c r="Y311" s="309" t="s">
        <v>63</v>
      </c>
      <c r="Z311" s="309" t="s">
        <v>1681</v>
      </c>
      <c r="AA311" s="309" t="s">
        <v>1682</v>
      </c>
      <c r="AB311" s="249"/>
      <c r="AC311" s="249"/>
      <c r="AD311" s="249"/>
      <c r="AE311" s="249"/>
      <c r="AF311" s="249"/>
    </row>
    <row r="312" spans="1:32" s="45" customFormat="1" ht="24" customHeight="1">
      <c r="A312" s="381">
        <v>200</v>
      </c>
      <c r="B312" s="381" t="s">
        <v>433</v>
      </c>
      <c r="C312" s="378">
        <v>4239</v>
      </c>
      <c r="D312" s="413">
        <v>86</v>
      </c>
      <c r="E312" s="378">
        <v>39</v>
      </c>
      <c r="F312" s="413" t="s">
        <v>1351</v>
      </c>
      <c r="G312" s="378">
        <v>18</v>
      </c>
      <c r="H312" s="417">
        <v>1</v>
      </c>
      <c r="I312" s="416">
        <v>31</v>
      </c>
      <c r="J312" s="414">
        <f>SUM(G312*400+H312*100+I312)</f>
        <v>7331</v>
      </c>
      <c r="K312" s="278"/>
      <c r="L312" s="414">
        <v>7331</v>
      </c>
      <c r="M312" s="278"/>
      <c r="N312" s="248"/>
      <c r="O312" s="248"/>
      <c r="P312" s="248"/>
      <c r="Q312" s="248"/>
      <c r="R312" s="415"/>
      <c r="S312" s="278"/>
      <c r="T312" s="415"/>
      <c r="U312" s="278"/>
      <c r="V312" s="358"/>
      <c r="W312" s="278"/>
      <c r="X312" s="238">
        <v>200</v>
      </c>
      <c r="Y312" s="309" t="s">
        <v>63</v>
      </c>
      <c r="Z312" s="309" t="s">
        <v>1683</v>
      </c>
      <c r="AA312" s="309" t="s">
        <v>1684</v>
      </c>
      <c r="AB312" s="249"/>
      <c r="AC312" s="249"/>
      <c r="AD312" s="249"/>
      <c r="AE312" s="249"/>
      <c r="AF312" s="249"/>
    </row>
    <row r="313" spans="1:32" s="45" customFormat="1" ht="24" customHeight="1">
      <c r="A313" s="381">
        <v>201</v>
      </c>
      <c r="B313" s="381" t="s">
        <v>433</v>
      </c>
      <c r="C313" s="378">
        <v>6682</v>
      </c>
      <c r="D313" s="413">
        <v>300</v>
      </c>
      <c r="E313" s="378">
        <v>82</v>
      </c>
      <c r="F313" s="413" t="s">
        <v>1351</v>
      </c>
      <c r="G313" s="378">
        <v>0</v>
      </c>
      <c r="H313" s="413">
        <v>1</v>
      </c>
      <c r="I313" s="378">
        <v>17</v>
      </c>
      <c r="J313" s="414">
        <v>117</v>
      </c>
      <c r="K313" s="278">
        <v>113</v>
      </c>
      <c r="L313" s="414"/>
      <c r="M313" s="278"/>
      <c r="N313" s="248"/>
      <c r="O313" s="248"/>
      <c r="P313" s="248"/>
      <c r="Q313" s="248">
        <v>140</v>
      </c>
      <c r="R313" s="415"/>
      <c r="S313" s="278">
        <v>125</v>
      </c>
      <c r="T313" s="415"/>
      <c r="U313" s="278"/>
      <c r="V313" s="358">
        <v>45</v>
      </c>
      <c r="W313" s="278"/>
      <c r="X313" s="238">
        <v>201</v>
      </c>
      <c r="Y313" s="309" t="s">
        <v>63</v>
      </c>
      <c r="Z313" s="309" t="s">
        <v>1685</v>
      </c>
      <c r="AA313" s="309" t="s">
        <v>1332</v>
      </c>
      <c r="AB313" s="249"/>
      <c r="AC313" s="249"/>
      <c r="AD313" s="249"/>
      <c r="AE313" s="249"/>
      <c r="AF313" s="249"/>
    </row>
    <row r="314" spans="1:32" s="45" customFormat="1" ht="24" customHeight="1">
      <c r="A314" s="381"/>
      <c r="B314" s="381"/>
      <c r="C314" s="378"/>
      <c r="D314" s="413"/>
      <c r="E314" s="378"/>
      <c r="F314" s="413"/>
      <c r="G314" s="378"/>
      <c r="H314" s="413"/>
      <c r="I314" s="378"/>
      <c r="J314" s="414"/>
      <c r="K314" s="278"/>
      <c r="L314" s="414"/>
      <c r="M314" s="278">
        <v>4</v>
      </c>
      <c r="N314" s="248"/>
      <c r="O314" s="248"/>
      <c r="P314" s="248"/>
      <c r="Q314" s="248"/>
      <c r="R314" s="415"/>
      <c r="S314" s="278"/>
      <c r="T314" s="415">
        <v>15</v>
      </c>
      <c r="U314" s="278"/>
      <c r="V314" s="358">
        <v>5</v>
      </c>
      <c r="W314" s="278"/>
      <c r="X314" s="238"/>
      <c r="Y314" s="309"/>
      <c r="Z314" s="309"/>
      <c r="AA314" s="309"/>
      <c r="AB314" s="249"/>
      <c r="AC314" s="249"/>
      <c r="AD314" s="249"/>
      <c r="AE314" s="249"/>
      <c r="AF314" s="249"/>
    </row>
    <row r="315" spans="1:32" s="45" customFormat="1" ht="24" customHeight="1">
      <c r="A315" s="381">
        <v>202</v>
      </c>
      <c r="B315" s="381" t="s">
        <v>433</v>
      </c>
      <c r="C315" s="378">
        <v>1252</v>
      </c>
      <c r="D315" s="413">
        <v>24</v>
      </c>
      <c r="E315" s="378">
        <v>52</v>
      </c>
      <c r="F315" s="413" t="s">
        <v>1351</v>
      </c>
      <c r="G315" s="378">
        <v>13</v>
      </c>
      <c r="H315" s="413">
        <v>1</v>
      </c>
      <c r="I315" s="378">
        <v>51</v>
      </c>
      <c r="J315" s="414">
        <f>SUM(G315*400+H315*100+I315)</f>
        <v>5351</v>
      </c>
      <c r="K315" s="278"/>
      <c r="L315" s="414">
        <v>5351</v>
      </c>
      <c r="M315" s="278"/>
      <c r="N315" s="248"/>
      <c r="O315" s="248"/>
      <c r="P315" s="248"/>
      <c r="Q315" s="248"/>
      <c r="R315" s="415"/>
      <c r="S315" s="278"/>
      <c r="T315" s="415"/>
      <c r="U315" s="278"/>
      <c r="V315" s="358"/>
      <c r="W315" s="278"/>
      <c r="X315" s="238">
        <v>202</v>
      </c>
      <c r="Y315" s="309" t="s">
        <v>70</v>
      </c>
      <c r="Z315" s="309" t="s">
        <v>1686</v>
      </c>
      <c r="AA315" s="309" t="s">
        <v>1687</v>
      </c>
      <c r="AB315" s="249"/>
      <c r="AC315" s="249"/>
      <c r="AD315" s="249"/>
      <c r="AE315" s="249"/>
      <c r="AF315" s="249"/>
    </row>
    <row r="316" spans="1:32" s="45" customFormat="1" ht="24" customHeight="1">
      <c r="A316" s="381"/>
      <c r="B316" s="381"/>
      <c r="C316" s="378"/>
      <c r="D316" s="413"/>
      <c r="E316" s="378"/>
      <c r="F316" s="413"/>
      <c r="G316" s="378"/>
      <c r="H316" s="413"/>
      <c r="I316" s="378"/>
      <c r="J316" s="414"/>
      <c r="K316" s="278"/>
      <c r="L316" s="414"/>
      <c r="M316" s="278"/>
      <c r="N316" s="248"/>
      <c r="O316" s="248"/>
      <c r="P316" s="248"/>
      <c r="Q316" s="248"/>
      <c r="R316" s="415"/>
      <c r="S316" s="278"/>
      <c r="T316" s="415"/>
      <c r="U316" s="278"/>
      <c r="V316" s="358"/>
      <c r="W316" s="278"/>
      <c r="X316" s="238"/>
      <c r="Y316" s="309"/>
      <c r="Z316" s="309"/>
      <c r="AA316" s="309" t="s">
        <v>1688</v>
      </c>
      <c r="AB316" s="249"/>
      <c r="AC316" s="249"/>
      <c r="AD316" s="249"/>
      <c r="AE316" s="249"/>
      <c r="AF316" s="249"/>
    </row>
    <row r="317" spans="1:32" s="45" customFormat="1" ht="24" customHeight="1">
      <c r="A317" s="381">
        <v>203</v>
      </c>
      <c r="B317" s="381" t="s">
        <v>121</v>
      </c>
      <c r="C317" s="378" t="s">
        <v>84</v>
      </c>
      <c r="D317" s="378" t="s">
        <v>84</v>
      </c>
      <c r="E317" s="247" t="s">
        <v>84</v>
      </c>
      <c r="F317" s="413" t="s">
        <v>1351</v>
      </c>
      <c r="G317" s="378">
        <v>13</v>
      </c>
      <c r="H317" s="378">
        <v>0</v>
      </c>
      <c r="I317" s="378">
        <v>0</v>
      </c>
      <c r="J317" s="414">
        <f>SUM(G305*400)</f>
        <v>2400</v>
      </c>
      <c r="K317" s="278"/>
      <c r="L317" s="414">
        <v>2400</v>
      </c>
      <c r="M317" s="278"/>
      <c r="N317" s="248"/>
      <c r="O317" s="248"/>
      <c r="P317" s="248"/>
      <c r="Q317" s="248"/>
      <c r="R317" s="415"/>
      <c r="S317" s="278"/>
      <c r="T317" s="415"/>
      <c r="U317" s="278"/>
      <c r="V317" s="358"/>
      <c r="W317" s="278"/>
      <c r="X317" s="238">
        <v>203</v>
      </c>
      <c r="Y317" s="309" t="s">
        <v>70</v>
      </c>
      <c r="Z317" s="309" t="s">
        <v>1689</v>
      </c>
      <c r="AA317" s="309" t="s">
        <v>1690</v>
      </c>
      <c r="AB317" s="249"/>
      <c r="AC317" s="249"/>
      <c r="AD317" s="249"/>
      <c r="AE317" s="249"/>
      <c r="AF317" s="249"/>
    </row>
    <row r="318" spans="1:32" s="45" customFormat="1" ht="24" customHeight="1">
      <c r="A318" s="381"/>
      <c r="B318" s="381"/>
      <c r="C318" s="378"/>
      <c r="D318" s="413"/>
      <c r="E318" s="378"/>
      <c r="F318" s="413"/>
      <c r="G318" s="378"/>
      <c r="H318" s="413"/>
      <c r="I318" s="378"/>
      <c r="J318" s="414"/>
      <c r="K318" s="278"/>
      <c r="L318" s="414"/>
      <c r="M318" s="278"/>
      <c r="N318" s="248"/>
      <c r="O318" s="248"/>
      <c r="P318" s="248"/>
      <c r="Q318" s="248"/>
      <c r="R318" s="415"/>
      <c r="S318" s="278"/>
      <c r="T318" s="415"/>
      <c r="U318" s="278"/>
      <c r="V318" s="358"/>
      <c r="W318" s="278"/>
      <c r="X318" s="238"/>
      <c r="Y318" s="309"/>
      <c r="Z318" s="309"/>
      <c r="AA318" s="309" t="s">
        <v>1688</v>
      </c>
      <c r="AB318" s="249"/>
      <c r="AC318" s="249"/>
      <c r="AD318" s="249"/>
      <c r="AE318" s="249"/>
      <c r="AF318" s="249"/>
    </row>
    <row r="319" spans="1:32" s="45" customFormat="1" ht="24" customHeight="1">
      <c r="A319" s="381">
        <v>204</v>
      </c>
      <c r="B319" s="381" t="s">
        <v>433</v>
      </c>
      <c r="C319" s="378">
        <v>1354</v>
      </c>
      <c r="D319" s="413">
        <v>61</v>
      </c>
      <c r="E319" s="378">
        <v>54</v>
      </c>
      <c r="F319" s="413" t="s">
        <v>1351</v>
      </c>
      <c r="G319" s="378">
        <v>21</v>
      </c>
      <c r="H319" s="413">
        <v>1</v>
      </c>
      <c r="I319" s="416" t="s">
        <v>794</v>
      </c>
      <c r="J319" s="414">
        <f>SUM(G319*400+H319*100+I319)</f>
        <v>8505</v>
      </c>
      <c r="K319" s="278"/>
      <c r="L319" s="414">
        <v>8505</v>
      </c>
      <c r="M319" s="278"/>
      <c r="N319" s="248"/>
      <c r="O319" s="248"/>
      <c r="P319" s="248"/>
      <c r="Q319" s="248"/>
      <c r="R319" s="415"/>
      <c r="S319" s="278"/>
      <c r="T319" s="415"/>
      <c r="U319" s="278"/>
      <c r="V319" s="358"/>
      <c r="W319" s="278"/>
      <c r="X319" s="238">
        <v>204</v>
      </c>
      <c r="Y319" s="309" t="s">
        <v>70</v>
      </c>
      <c r="Z319" s="309" t="s">
        <v>1691</v>
      </c>
      <c r="AA319" s="309" t="s">
        <v>1692</v>
      </c>
      <c r="AB319" s="249"/>
      <c r="AC319" s="249"/>
      <c r="AD319" s="249"/>
      <c r="AE319" s="249"/>
      <c r="AF319" s="249"/>
    </row>
    <row r="320" spans="1:32" s="45" customFormat="1" ht="24" customHeight="1">
      <c r="A320" s="381">
        <v>205</v>
      </c>
      <c r="B320" s="381" t="s">
        <v>433</v>
      </c>
      <c r="C320" s="378">
        <v>5194</v>
      </c>
      <c r="D320" s="413">
        <v>93</v>
      </c>
      <c r="E320" s="378">
        <v>94</v>
      </c>
      <c r="F320" s="413" t="s">
        <v>1351</v>
      </c>
      <c r="G320" s="378">
        <v>20</v>
      </c>
      <c r="H320" s="413">
        <v>2</v>
      </c>
      <c r="I320" s="416">
        <v>21</v>
      </c>
      <c r="J320" s="414">
        <f>SUM(G320*400+H320*100+I320)</f>
        <v>8221</v>
      </c>
      <c r="K320" s="278"/>
      <c r="L320" s="414">
        <v>8221</v>
      </c>
      <c r="M320" s="278"/>
      <c r="N320" s="248"/>
      <c r="O320" s="248"/>
      <c r="P320" s="248"/>
      <c r="Q320" s="248"/>
      <c r="R320" s="415"/>
      <c r="S320" s="278"/>
      <c r="T320" s="415"/>
      <c r="U320" s="278"/>
      <c r="V320" s="358"/>
      <c r="W320" s="278"/>
      <c r="X320" s="238">
        <v>205</v>
      </c>
      <c r="Y320" s="309" t="s">
        <v>86</v>
      </c>
      <c r="Z320" s="309" t="s">
        <v>1693</v>
      </c>
      <c r="AA320" s="309" t="s">
        <v>1406</v>
      </c>
      <c r="AB320" s="249"/>
      <c r="AC320" s="249"/>
      <c r="AD320" s="249"/>
      <c r="AE320" s="249"/>
      <c r="AF320" s="249"/>
    </row>
    <row r="321" spans="1:32" s="45" customFormat="1" ht="24" customHeight="1">
      <c r="A321" s="381"/>
      <c r="B321" s="381" t="s">
        <v>121</v>
      </c>
      <c r="C321" s="378" t="s">
        <v>84</v>
      </c>
      <c r="D321" s="413" t="s">
        <v>84</v>
      </c>
      <c r="E321" s="378" t="s">
        <v>84</v>
      </c>
      <c r="F321" s="378"/>
      <c r="G321" s="416" t="s">
        <v>73</v>
      </c>
      <c r="H321" s="416">
        <v>0</v>
      </c>
      <c r="I321" s="378">
        <v>12</v>
      </c>
      <c r="J321" s="414">
        <v>28</v>
      </c>
      <c r="K321" s="278">
        <v>21</v>
      </c>
      <c r="L321" s="414"/>
      <c r="M321" s="278"/>
      <c r="N321" s="248"/>
      <c r="O321" s="248"/>
      <c r="P321" s="248"/>
      <c r="Q321" s="248">
        <v>112</v>
      </c>
      <c r="R321" s="415"/>
      <c r="S321" s="278">
        <v>85</v>
      </c>
      <c r="T321" s="415"/>
      <c r="U321" s="278"/>
      <c r="V321" s="358">
        <v>30</v>
      </c>
      <c r="W321" s="278"/>
      <c r="X321" s="238"/>
      <c r="Y321" s="309"/>
      <c r="Z321" s="309"/>
      <c r="AA321" s="309"/>
      <c r="AB321" s="249"/>
      <c r="AC321" s="249"/>
      <c r="AD321" s="249"/>
      <c r="AE321" s="249"/>
      <c r="AF321" s="249"/>
    </row>
    <row r="322" spans="1:32" s="45" customFormat="1" ht="24" customHeight="1">
      <c r="A322" s="381"/>
      <c r="B322" s="381"/>
      <c r="C322" s="378"/>
      <c r="D322" s="413"/>
      <c r="E322" s="378"/>
      <c r="F322" s="413"/>
      <c r="G322" s="378"/>
      <c r="H322" s="413"/>
      <c r="I322" s="378"/>
      <c r="J322" s="414"/>
      <c r="K322" s="278"/>
      <c r="L322" s="414"/>
      <c r="M322" s="278">
        <v>7</v>
      </c>
      <c r="N322" s="248"/>
      <c r="O322" s="248"/>
      <c r="P322" s="248"/>
      <c r="Q322" s="248"/>
      <c r="R322" s="415"/>
      <c r="S322" s="278"/>
      <c r="T322" s="415">
        <v>27</v>
      </c>
      <c r="U322" s="278"/>
      <c r="V322" s="358">
        <v>10</v>
      </c>
      <c r="W322" s="278"/>
      <c r="X322" s="238"/>
      <c r="Y322" s="309"/>
      <c r="Z322" s="309"/>
      <c r="AA322" s="309"/>
      <c r="AB322" s="249"/>
      <c r="AC322" s="249"/>
      <c r="AD322" s="249"/>
      <c r="AE322" s="249"/>
      <c r="AF322" s="249"/>
    </row>
    <row r="323" spans="1:32" s="45" customFormat="1" ht="24" customHeight="1">
      <c r="A323" s="381">
        <v>206</v>
      </c>
      <c r="B323" s="381" t="s">
        <v>433</v>
      </c>
      <c r="C323" s="378">
        <v>889</v>
      </c>
      <c r="D323" s="413">
        <v>1</v>
      </c>
      <c r="E323" s="378">
        <v>89</v>
      </c>
      <c r="F323" s="413" t="s">
        <v>1351</v>
      </c>
      <c r="G323" s="378">
        <v>29</v>
      </c>
      <c r="H323" s="413">
        <v>1</v>
      </c>
      <c r="I323" s="378">
        <v>66</v>
      </c>
      <c r="J323" s="414">
        <f>SUM(G323*400+H323*100+I323)</f>
        <v>11766</v>
      </c>
      <c r="K323" s="278"/>
      <c r="L323" s="414">
        <v>11766</v>
      </c>
      <c r="M323" s="278"/>
      <c r="N323" s="248"/>
      <c r="O323" s="248"/>
      <c r="P323" s="248"/>
      <c r="Q323" s="248"/>
      <c r="R323" s="415"/>
      <c r="S323" s="278"/>
      <c r="T323" s="415"/>
      <c r="U323" s="278"/>
      <c r="V323" s="358"/>
      <c r="W323" s="278"/>
      <c r="X323" s="238">
        <v>206</v>
      </c>
      <c r="Y323" s="309" t="s">
        <v>70</v>
      </c>
      <c r="Z323" s="309" t="s">
        <v>1694</v>
      </c>
      <c r="AA323" s="309" t="s">
        <v>1695</v>
      </c>
      <c r="AB323" s="249"/>
      <c r="AC323" s="249"/>
      <c r="AD323" s="249"/>
      <c r="AE323" s="249"/>
      <c r="AF323" s="249"/>
    </row>
    <row r="324" spans="1:32" s="45" customFormat="1" ht="24" customHeight="1">
      <c r="A324" s="381">
        <v>207</v>
      </c>
      <c r="B324" s="381" t="s">
        <v>433</v>
      </c>
      <c r="C324" s="378" t="s">
        <v>84</v>
      </c>
      <c r="D324" s="413">
        <v>56</v>
      </c>
      <c r="E324" s="378" t="s">
        <v>243</v>
      </c>
      <c r="F324" s="413" t="s">
        <v>1351</v>
      </c>
      <c r="G324" s="378">
        <v>10</v>
      </c>
      <c r="H324" s="413">
        <v>3</v>
      </c>
      <c r="I324" s="416" t="s">
        <v>794</v>
      </c>
      <c r="J324" s="414">
        <f>SUM(G324*400+H324*100+I324)</f>
        <v>4305</v>
      </c>
      <c r="K324" s="278"/>
      <c r="L324" s="414">
        <v>4305</v>
      </c>
      <c r="M324" s="278"/>
      <c r="N324" s="248"/>
      <c r="O324" s="248"/>
      <c r="P324" s="248"/>
      <c r="Q324" s="248"/>
      <c r="R324" s="415"/>
      <c r="S324" s="278"/>
      <c r="T324" s="415"/>
      <c r="U324" s="278"/>
      <c r="V324" s="358"/>
      <c r="W324" s="278"/>
      <c r="X324" s="238">
        <v>207</v>
      </c>
      <c r="Y324" s="309" t="s">
        <v>63</v>
      </c>
      <c r="Z324" s="309" t="s">
        <v>1696</v>
      </c>
      <c r="AA324" s="309" t="s">
        <v>1296</v>
      </c>
      <c r="AB324" s="249"/>
      <c r="AC324" s="249"/>
      <c r="AD324" s="249"/>
      <c r="AE324" s="249"/>
      <c r="AF324" s="249"/>
    </row>
    <row r="325" spans="1:32" s="45" customFormat="1" ht="24" customHeight="1">
      <c r="A325" s="381">
        <v>208</v>
      </c>
      <c r="B325" s="381" t="s">
        <v>433</v>
      </c>
      <c r="C325" s="378">
        <v>1673</v>
      </c>
      <c r="D325" s="413">
        <v>52</v>
      </c>
      <c r="E325" s="378">
        <v>73</v>
      </c>
      <c r="F325" s="413" t="s">
        <v>1351</v>
      </c>
      <c r="G325" s="378">
        <v>15</v>
      </c>
      <c r="H325" s="413">
        <v>1</v>
      </c>
      <c r="I325" s="378">
        <v>46</v>
      </c>
      <c r="J325" s="414">
        <f>SUM(G325*400+H325*100+I325)</f>
        <v>6146</v>
      </c>
      <c r="K325" s="278"/>
      <c r="L325" s="414">
        <v>6146</v>
      </c>
      <c r="M325" s="278"/>
      <c r="N325" s="248"/>
      <c r="O325" s="248"/>
      <c r="P325" s="248"/>
      <c r="Q325" s="248"/>
      <c r="R325" s="415"/>
      <c r="S325" s="278"/>
      <c r="T325" s="415"/>
      <c r="U325" s="278"/>
      <c r="V325" s="358"/>
      <c r="W325" s="278"/>
      <c r="X325" s="238">
        <v>208</v>
      </c>
      <c r="Y325" s="309" t="s">
        <v>63</v>
      </c>
      <c r="Z325" s="309" t="s">
        <v>1697</v>
      </c>
      <c r="AA325" s="309" t="s">
        <v>1698</v>
      </c>
      <c r="AB325" s="249"/>
      <c r="AC325" s="249"/>
      <c r="AD325" s="249"/>
      <c r="AE325" s="249"/>
      <c r="AF325" s="249"/>
    </row>
    <row r="326" spans="1:32" s="45" customFormat="1" ht="24" customHeight="1">
      <c r="A326" s="381">
        <v>209</v>
      </c>
      <c r="B326" s="381" t="s">
        <v>433</v>
      </c>
      <c r="C326" s="378">
        <v>1468</v>
      </c>
      <c r="D326" s="413">
        <v>89</v>
      </c>
      <c r="E326" s="378">
        <v>68</v>
      </c>
      <c r="F326" s="413" t="s">
        <v>1351</v>
      </c>
      <c r="G326" s="378">
        <v>12</v>
      </c>
      <c r="H326" s="413">
        <v>3</v>
      </c>
      <c r="I326" s="378">
        <v>52</v>
      </c>
      <c r="J326" s="414">
        <f>SUM(G326*400+H326*100+I326)</f>
        <v>5152</v>
      </c>
      <c r="K326" s="278"/>
      <c r="L326" s="414">
        <v>5152</v>
      </c>
      <c r="M326" s="278"/>
      <c r="N326" s="248"/>
      <c r="O326" s="248"/>
      <c r="P326" s="248"/>
      <c r="Q326" s="248"/>
      <c r="R326" s="415"/>
      <c r="S326" s="278"/>
      <c r="T326" s="415"/>
      <c r="U326" s="278"/>
      <c r="V326" s="358"/>
      <c r="W326" s="278"/>
      <c r="X326" s="238">
        <v>209</v>
      </c>
      <c r="Y326" s="309" t="s">
        <v>70</v>
      </c>
      <c r="Z326" s="309" t="s">
        <v>1699</v>
      </c>
      <c r="AA326" s="309" t="s">
        <v>1700</v>
      </c>
      <c r="AB326" s="249"/>
      <c r="AC326" s="249"/>
      <c r="AD326" s="249"/>
      <c r="AE326" s="249"/>
      <c r="AF326" s="249"/>
    </row>
    <row r="327" spans="1:32" s="45" customFormat="1" ht="24" customHeight="1">
      <c r="A327" s="381">
        <v>210</v>
      </c>
      <c r="B327" s="381" t="s">
        <v>106</v>
      </c>
      <c r="C327" s="378" t="s">
        <v>84</v>
      </c>
      <c r="D327" s="378" t="s">
        <v>84</v>
      </c>
      <c r="E327" s="378" t="s">
        <v>84</v>
      </c>
      <c r="F327" s="413" t="s">
        <v>1351</v>
      </c>
      <c r="G327" s="378">
        <v>0</v>
      </c>
      <c r="H327" s="413">
        <v>0</v>
      </c>
      <c r="I327" s="378">
        <v>47</v>
      </c>
      <c r="J327" s="378">
        <v>47</v>
      </c>
      <c r="K327" s="278">
        <v>39</v>
      </c>
      <c r="L327" s="414" t="s">
        <v>84</v>
      </c>
      <c r="M327" s="278"/>
      <c r="N327" s="248"/>
      <c r="O327" s="248"/>
      <c r="P327" s="248"/>
      <c r="Q327" s="248">
        <v>189</v>
      </c>
      <c r="R327" s="248"/>
      <c r="S327" s="278">
        <v>153</v>
      </c>
      <c r="T327" s="415"/>
      <c r="U327" s="278"/>
      <c r="V327" s="358">
        <v>30</v>
      </c>
      <c r="W327" s="278"/>
      <c r="X327" s="238">
        <v>210</v>
      </c>
      <c r="Y327" s="309" t="s">
        <v>86</v>
      </c>
      <c r="Z327" s="309" t="s">
        <v>1701</v>
      </c>
      <c r="AA327" s="309" t="s">
        <v>1368</v>
      </c>
      <c r="AB327" s="249"/>
      <c r="AC327" s="249"/>
      <c r="AD327" s="249"/>
      <c r="AE327" s="249"/>
      <c r="AF327" s="249"/>
    </row>
    <row r="328" spans="1:32" s="45" customFormat="1" ht="24" customHeight="1">
      <c r="A328" s="381"/>
      <c r="B328" s="381"/>
      <c r="C328" s="378"/>
      <c r="D328" s="413"/>
      <c r="E328" s="378"/>
      <c r="F328" s="413"/>
      <c r="G328" s="378"/>
      <c r="H328" s="413"/>
      <c r="I328" s="378"/>
      <c r="J328" s="414"/>
      <c r="K328" s="278"/>
      <c r="L328" s="414"/>
      <c r="M328" s="278">
        <v>8</v>
      </c>
      <c r="N328" s="248"/>
      <c r="O328" s="248"/>
      <c r="P328" s="248"/>
      <c r="Q328" s="248"/>
      <c r="R328" s="248"/>
      <c r="S328" s="278"/>
      <c r="T328" s="415">
        <v>30</v>
      </c>
      <c r="U328" s="278"/>
      <c r="V328" s="358">
        <v>10</v>
      </c>
      <c r="W328" s="278"/>
      <c r="X328" s="238"/>
      <c r="Y328" s="309"/>
      <c r="Z328" s="309"/>
      <c r="AA328" s="309"/>
      <c r="AB328" s="249"/>
      <c r="AC328" s="249"/>
      <c r="AD328" s="249"/>
      <c r="AE328" s="249"/>
      <c r="AF328" s="249"/>
    </row>
    <row r="329" spans="1:32" s="45" customFormat="1" ht="24" customHeight="1">
      <c r="A329" s="381">
        <v>211</v>
      </c>
      <c r="B329" s="381" t="s">
        <v>433</v>
      </c>
      <c r="C329" s="378">
        <v>8003</v>
      </c>
      <c r="D329" s="413">
        <v>143</v>
      </c>
      <c r="E329" s="378">
        <v>3</v>
      </c>
      <c r="F329" s="413" t="s">
        <v>1351</v>
      </c>
      <c r="G329" s="378">
        <v>8</v>
      </c>
      <c r="H329" s="413">
        <v>2</v>
      </c>
      <c r="I329" s="378">
        <v>40</v>
      </c>
      <c r="J329" s="414">
        <f>SUM(G329*400+H329*100+I329)</f>
        <v>3440</v>
      </c>
      <c r="K329" s="278"/>
      <c r="L329" s="414">
        <v>3440</v>
      </c>
      <c r="M329" s="278"/>
      <c r="N329" s="248"/>
      <c r="O329" s="248"/>
      <c r="P329" s="248"/>
      <c r="Q329" s="248"/>
      <c r="R329" s="415"/>
      <c r="S329" s="278"/>
      <c r="T329" s="415"/>
      <c r="U329" s="278"/>
      <c r="V329" s="358"/>
      <c r="W329" s="278"/>
      <c r="X329" s="238">
        <v>211</v>
      </c>
      <c r="Y329" s="309" t="s">
        <v>63</v>
      </c>
      <c r="Z329" s="309" t="s">
        <v>1702</v>
      </c>
      <c r="AA329" s="309" t="s">
        <v>1703</v>
      </c>
      <c r="AB329" s="249"/>
      <c r="AC329" s="249"/>
      <c r="AD329" s="249"/>
      <c r="AE329" s="249"/>
      <c r="AF329" s="249"/>
    </row>
    <row r="330" spans="1:32" s="45" customFormat="1" ht="24" customHeight="1">
      <c r="A330" s="381">
        <v>212</v>
      </c>
      <c r="B330" s="381" t="s">
        <v>433</v>
      </c>
      <c r="C330" s="378">
        <v>1662</v>
      </c>
      <c r="D330" s="413">
        <v>40</v>
      </c>
      <c r="E330" s="378">
        <v>62</v>
      </c>
      <c r="F330" s="413" t="s">
        <v>1351</v>
      </c>
      <c r="G330" s="378">
        <v>23</v>
      </c>
      <c r="H330" s="413">
        <v>0</v>
      </c>
      <c r="I330" s="378">
        <v>14</v>
      </c>
      <c r="J330" s="414">
        <f>SUM(G330*400+I330)</f>
        <v>9214</v>
      </c>
      <c r="K330" s="278"/>
      <c r="L330" s="414">
        <v>9214</v>
      </c>
      <c r="M330" s="278"/>
      <c r="N330" s="248"/>
      <c r="O330" s="248"/>
      <c r="P330" s="248"/>
      <c r="Q330" s="248"/>
      <c r="R330" s="415"/>
      <c r="S330" s="278"/>
      <c r="T330" s="415"/>
      <c r="U330" s="278"/>
      <c r="V330" s="358"/>
      <c r="W330" s="278"/>
      <c r="X330" s="238">
        <v>212</v>
      </c>
      <c r="Y330" s="309" t="s">
        <v>70</v>
      </c>
      <c r="Z330" s="309" t="s">
        <v>1704</v>
      </c>
      <c r="AA330" s="309" t="s">
        <v>1705</v>
      </c>
      <c r="AB330" s="249"/>
      <c r="AC330" s="249"/>
      <c r="AD330" s="249"/>
      <c r="AE330" s="249"/>
      <c r="AF330" s="249"/>
    </row>
    <row r="331" spans="1:32" s="45" customFormat="1" ht="24" customHeight="1">
      <c r="A331" s="381"/>
      <c r="B331" s="381"/>
      <c r="C331" s="378"/>
      <c r="D331" s="413"/>
      <c r="E331" s="378"/>
      <c r="F331" s="413"/>
      <c r="G331" s="378"/>
      <c r="H331" s="413"/>
      <c r="I331" s="378"/>
      <c r="J331" s="414"/>
      <c r="K331" s="278"/>
      <c r="L331" s="414"/>
      <c r="M331" s="278"/>
      <c r="N331" s="248"/>
      <c r="O331" s="248"/>
      <c r="P331" s="248"/>
      <c r="Q331" s="248"/>
      <c r="R331" s="415"/>
      <c r="S331" s="278"/>
      <c r="T331" s="415"/>
      <c r="U331" s="278"/>
      <c r="V331" s="358"/>
      <c r="W331" s="278"/>
      <c r="X331" s="238"/>
      <c r="Y331" s="309"/>
      <c r="Z331" s="309" t="s">
        <v>1706</v>
      </c>
      <c r="AA331" s="309" t="s">
        <v>1707</v>
      </c>
      <c r="AB331" s="249"/>
      <c r="AC331" s="249"/>
      <c r="AD331" s="249"/>
      <c r="AE331" s="249"/>
      <c r="AF331" s="249"/>
    </row>
    <row r="332" spans="1:32" s="45" customFormat="1" ht="24" customHeight="1">
      <c r="A332" s="381">
        <v>213</v>
      </c>
      <c r="B332" s="381" t="s">
        <v>433</v>
      </c>
      <c r="C332" s="378">
        <v>1050</v>
      </c>
      <c r="D332" s="413">
        <v>33</v>
      </c>
      <c r="E332" s="378">
        <v>50</v>
      </c>
      <c r="F332" s="413" t="s">
        <v>1351</v>
      </c>
      <c r="G332" s="378">
        <v>30</v>
      </c>
      <c r="H332" s="378">
        <v>0</v>
      </c>
      <c r="I332" s="378">
        <v>0</v>
      </c>
      <c r="J332" s="414">
        <f>SUM(G317*400)</f>
        <v>5200</v>
      </c>
      <c r="K332" s="278"/>
      <c r="L332" s="414">
        <v>5200</v>
      </c>
      <c r="M332" s="278"/>
      <c r="N332" s="248"/>
      <c r="O332" s="248"/>
      <c r="P332" s="248"/>
      <c r="Q332" s="248"/>
      <c r="R332" s="415"/>
      <c r="S332" s="278"/>
      <c r="T332" s="415"/>
      <c r="U332" s="278"/>
      <c r="V332" s="358"/>
      <c r="W332" s="278"/>
      <c r="X332" s="238">
        <v>213</v>
      </c>
      <c r="Y332" s="309" t="s">
        <v>70</v>
      </c>
      <c r="Z332" s="309" t="s">
        <v>1708</v>
      </c>
      <c r="AA332" s="309" t="s">
        <v>1709</v>
      </c>
      <c r="AB332" s="249"/>
      <c r="AC332" s="249"/>
      <c r="AD332" s="249"/>
      <c r="AE332" s="249"/>
      <c r="AF332" s="249"/>
    </row>
    <row r="333" spans="1:32" s="45" customFormat="1" ht="24" customHeight="1">
      <c r="A333" s="381">
        <v>214</v>
      </c>
      <c r="B333" s="381" t="s">
        <v>433</v>
      </c>
      <c r="C333" s="378">
        <v>3952</v>
      </c>
      <c r="D333" s="413">
        <v>92</v>
      </c>
      <c r="E333" s="378">
        <v>52</v>
      </c>
      <c r="F333" s="413" t="s">
        <v>1351</v>
      </c>
      <c r="G333" s="378">
        <v>13</v>
      </c>
      <c r="H333" s="378">
        <v>0</v>
      </c>
      <c r="I333" s="378">
        <v>0</v>
      </c>
      <c r="J333" s="414">
        <f>SUM(G333*400)</f>
        <v>5200</v>
      </c>
      <c r="K333" s="278"/>
      <c r="L333" s="414">
        <v>5200</v>
      </c>
      <c r="M333" s="278"/>
      <c r="N333" s="248"/>
      <c r="O333" s="248"/>
      <c r="P333" s="248"/>
      <c r="Q333" s="248"/>
      <c r="R333" s="415"/>
      <c r="S333" s="278"/>
      <c r="T333" s="415"/>
      <c r="U333" s="278"/>
      <c r="V333" s="358"/>
      <c r="W333" s="278"/>
      <c r="X333" s="238">
        <v>214</v>
      </c>
      <c r="Y333" s="309"/>
      <c r="Z333" s="309" t="s">
        <v>1710</v>
      </c>
      <c r="AA333" s="309"/>
      <c r="AB333" s="249"/>
      <c r="AC333" s="249"/>
      <c r="AD333" s="249"/>
      <c r="AE333" s="249"/>
      <c r="AF333" s="249"/>
    </row>
    <row r="334" spans="1:32" s="45" customFormat="1" ht="24" customHeight="1">
      <c r="A334" s="381">
        <v>215</v>
      </c>
      <c r="B334" s="381" t="s">
        <v>433</v>
      </c>
      <c r="C334" s="378">
        <v>4450</v>
      </c>
      <c r="D334" s="413">
        <v>38</v>
      </c>
      <c r="E334" s="378">
        <v>50</v>
      </c>
      <c r="F334" s="413" t="s">
        <v>1351</v>
      </c>
      <c r="G334" s="378">
        <v>5</v>
      </c>
      <c r="H334" s="413">
        <v>1</v>
      </c>
      <c r="I334" s="378">
        <v>88</v>
      </c>
      <c r="J334" s="414">
        <f>SUM(G334*400+H334*100+I334)</f>
        <v>2188</v>
      </c>
      <c r="K334" s="278"/>
      <c r="L334" s="414">
        <v>2188</v>
      </c>
      <c r="M334" s="278"/>
      <c r="N334" s="248"/>
      <c r="O334" s="248"/>
      <c r="P334" s="248"/>
      <c r="Q334" s="248"/>
      <c r="R334" s="415"/>
      <c r="S334" s="278"/>
      <c r="T334" s="415"/>
      <c r="U334" s="278"/>
      <c r="V334" s="358"/>
      <c r="W334" s="278"/>
      <c r="X334" s="238">
        <v>215</v>
      </c>
      <c r="Y334" s="309" t="s">
        <v>63</v>
      </c>
      <c r="Z334" s="309" t="s">
        <v>1711</v>
      </c>
      <c r="AA334" s="309" t="s">
        <v>1712</v>
      </c>
      <c r="AB334" s="249"/>
      <c r="AC334" s="249"/>
      <c r="AD334" s="249"/>
      <c r="AE334" s="249"/>
      <c r="AF334" s="249"/>
    </row>
    <row r="335" spans="1:32" s="45" customFormat="1" ht="24" customHeight="1">
      <c r="A335" s="381">
        <v>216</v>
      </c>
      <c r="B335" s="381" t="s">
        <v>433</v>
      </c>
      <c r="C335" s="378">
        <v>7134</v>
      </c>
      <c r="D335" s="413">
        <v>77</v>
      </c>
      <c r="E335" s="378">
        <v>34</v>
      </c>
      <c r="F335" s="413" t="s">
        <v>1351</v>
      </c>
      <c r="G335" s="378">
        <v>15</v>
      </c>
      <c r="H335" s="417">
        <v>2</v>
      </c>
      <c r="I335" s="416">
        <v>37</v>
      </c>
      <c r="J335" s="414">
        <f>SUM(G335*400+H335*100+I335)</f>
        <v>6237</v>
      </c>
      <c r="K335" s="278"/>
      <c r="L335" s="414">
        <v>6237</v>
      </c>
      <c r="M335" s="278"/>
      <c r="N335" s="248"/>
      <c r="O335" s="248"/>
      <c r="P335" s="248"/>
      <c r="Q335" s="248"/>
      <c r="R335" s="415"/>
      <c r="S335" s="278"/>
      <c r="T335" s="415"/>
      <c r="U335" s="278"/>
      <c r="V335" s="358"/>
      <c r="W335" s="278"/>
      <c r="X335" s="238">
        <v>216</v>
      </c>
      <c r="Y335" s="309" t="s">
        <v>63</v>
      </c>
      <c r="Z335" s="309" t="s">
        <v>1713</v>
      </c>
      <c r="AA335" s="309" t="s">
        <v>1714</v>
      </c>
      <c r="AB335" s="249"/>
      <c r="AC335" s="249"/>
      <c r="AD335" s="249"/>
      <c r="AE335" s="249"/>
      <c r="AF335" s="249"/>
    </row>
    <row r="336" spans="1:32" s="45" customFormat="1" ht="24" customHeight="1">
      <c r="A336" s="381"/>
      <c r="B336" s="381"/>
      <c r="C336" s="378"/>
      <c r="D336" s="413"/>
      <c r="E336" s="378"/>
      <c r="F336" s="413"/>
      <c r="G336" s="378"/>
      <c r="H336" s="413"/>
      <c r="I336" s="378"/>
      <c r="J336" s="414"/>
      <c r="K336" s="278"/>
      <c r="L336" s="414"/>
      <c r="M336" s="278"/>
      <c r="N336" s="248"/>
      <c r="O336" s="248"/>
      <c r="P336" s="248"/>
      <c r="Q336" s="248"/>
      <c r="R336" s="415"/>
      <c r="S336" s="278"/>
      <c r="T336" s="415"/>
      <c r="U336" s="278"/>
      <c r="V336" s="358"/>
      <c r="W336" s="278"/>
      <c r="X336" s="238"/>
      <c r="Y336" s="309"/>
      <c r="Z336" s="309"/>
      <c r="AA336" s="309" t="s">
        <v>610</v>
      </c>
      <c r="AB336" s="249"/>
      <c r="AC336" s="249"/>
      <c r="AD336" s="249"/>
      <c r="AE336" s="249"/>
      <c r="AF336" s="249"/>
    </row>
    <row r="337" spans="1:32" s="45" customFormat="1" ht="24" customHeight="1">
      <c r="A337" s="381">
        <v>217</v>
      </c>
      <c r="B337" s="381" t="s">
        <v>433</v>
      </c>
      <c r="C337" s="378">
        <v>6589</v>
      </c>
      <c r="D337" s="413">
        <v>34</v>
      </c>
      <c r="E337" s="378">
        <v>89</v>
      </c>
      <c r="F337" s="413" t="s">
        <v>1351</v>
      </c>
      <c r="G337" s="378">
        <v>12</v>
      </c>
      <c r="H337" s="413">
        <v>0</v>
      </c>
      <c r="I337" s="378">
        <v>49</v>
      </c>
      <c r="J337" s="414">
        <f>SUM(G337*400+I337)</f>
        <v>4849</v>
      </c>
      <c r="K337" s="278"/>
      <c r="L337" s="414">
        <v>4849</v>
      </c>
      <c r="M337" s="278"/>
      <c r="N337" s="248"/>
      <c r="O337" s="248"/>
      <c r="P337" s="248"/>
      <c r="Q337" s="248"/>
      <c r="R337" s="415"/>
      <c r="S337" s="278"/>
      <c r="T337" s="415"/>
      <c r="U337" s="278"/>
      <c r="V337" s="358"/>
      <c r="W337" s="278"/>
      <c r="X337" s="238">
        <v>217</v>
      </c>
      <c r="Y337" s="309" t="s">
        <v>70</v>
      </c>
      <c r="Z337" s="309" t="s">
        <v>1715</v>
      </c>
      <c r="AA337" s="309" t="s">
        <v>1716</v>
      </c>
      <c r="AB337" s="249"/>
      <c r="AC337" s="249"/>
      <c r="AD337" s="249"/>
      <c r="AE337" s="249"/>
      <c r="AF337" s="249"/>
    </row>
    <row r="338" spans="1:32" s="45" customFormat="1" ht="24" customHeight="1">
      <c r="A338" s="381"/>
      <c r="B338" s="381" t="s">
        <v>433</v>
      </c>
      <c r="C338" s="378">
        <v>6028</v>
      </c>
      <c r="D338" s="413">
        <v>33</v>
      </c>
      <c r="E338" s="378">
        <v>28</v>
      </c>
      <c r="F338" s="413"/>
      <c r="G338" s="378">
        <v>6</v>
      </c>
      <c r="H338" s="413">
        <v>3</v>
      </c>
      <c r="I338" s="378">
        <v>1</v>
      </c>
      <c r="J338" s="414">
        <f>SUM(G338*400+H338*100+I338)</f>
        <v>2701</v>
      </c>
      <c r="K338" s="278"/>
      <c r="L338" s="414">
        <v>2701</v>
      </c>
      <c r="M338" s="278"/>
      <c r="N338" s="248"/>
      <c r="O338" s="248"/>
      <c r="P338" s="248"/>
      <c r="Q338" s="248"/>
      <c r="R338" s="415"/>
      <c r="S338" s="278"/>
      <c r="T338" s="415"/>
      <c r="U338" s="278"/>
      <c r="V338" s="358"/>
      <c r="W338" s="278"/>
      <c r="X338" s="238"/>
      <c r="Y338" s="309"/>
      <c r="Z338" s="309"/>
      <c r="AA338" s="309"/>
      <c r="AB338" s="249"/>
      <c r="AC338" s="249"/>
      <c r="AD338" s="249"/>
      <c r="AE338" s="249"/>
      <c r="AF338" s="249"/>
    </row>
    <row r="339" spans="1:32" s="45" customFormat="1" ht="24" customHeight="1">
      <c r="A339" s="381">
        <v>218</v>
      </c>
      <c r="B339" s="381" t="s">
        <v>433</v>
      </c>
      <c r="C339" s="378">
        <v>8227</v>
      </c>
      <c r="D339" s="413">
        <v>173</v>
      </c>
      <c r="E339" s="378">
        <v>27</v>
      </c>
      <c r="F339" s="413" t="s">
        <v>1351</v>
      </c>
      <c r="G339" s="378">
        <v>7</v>
      </c>
      <c r="H339" s="378">
        <v>0</v>
      </c>
      <c r="I339" s="378">
        <v>0</v>
      </c>
      <c r="J339" s="414">
        <f>SUM(G339*400)</f>
        <v>2800</v>
      </c>
      <c r="K339" s="278"/>
      <c r="L339" s="414">
        <v>2800</v>
      </c>
      <c r="M339" s="278"/>
      <c r="N339" s="248"/>
      <c r="O339" s="248"/>
      <c r="P339" s="248"/>
      <c r="Q339" s="248"/>
      <c r="R339" s="415"/>
      <c r="S339" s="278"/>
      <c r="T339" s="415"/>
      <c r="U339" s="278"/>
      <c r="V339" s="358"/>
      <c r="W339" s="278"/>
      <c r="X339" s="238">
        <v>218</v>
      </c>
      <c r="Y339" s="309" t="s">
        <v>63</v>
      </c>
      <c r="Z339" s="309" t="s">
        <v>1717</v>
      </c>
      <c r="AA339" s="309" t="s">
        <v>1718</v>
      </c>
      <c r="AB339" s="249"/>
      <c r="AC339" s="249"/>
      <c r="AD339" s="249"/>
      <c r="AE339" s="249"/>
      <c r="AF339" s="249"/>
    </row>
    <row r="340" spans="1:32" s="45" customFormat="1" ht="24" customHeight="1">
      <c r="A340" s="381">
        <v>219</v>
      </c>
      <c r="B340" s="381" t="s">
        <v>433</v>
      </c>
      <c r="C340" s="378" t="s">
        <v>84</v>
      </c>
      <c r="D340" s="413">
        <v>12</v>
      </c>
      <c r="E340" s="378" t="s">
        <v>84</v>
      </c>
      <c r="F340" s="413" t="s">
        <v>1351</v>
      </c>
      <c r="G340" s="378">
        <v>31</v>
      </c>
      <c r="H340" s="413">
        <v>2</v>
      </c>
      <c r="I340" s="416">
        <v>69</v>
      </c>
      <c r="J340" s="414">
        <f>SUM(G340*400+H340*100+I340)</f>
        <v>12669</v>
      </c>
      <c r="K340" s="278"/>
      <c r="L340" s="414">
        <v>12669</v>
      </c>
      <c r="M340" s="278"/>
      <c r="N340" s="248"/>
      <c r="O340" s="248"/>
      <c r="P340" s="248"/>
      <c r="Q340" s="248"/>
      <c r="R340" s="415"/>
      <c r="S340" s="278"/>
      <c r="T340" s="415"/>
      <c r="U340" s="278"/>
      <c r="V340" s="358"/>
      <c r="W340" s="278"/>
      <c r="X340" s="238">
        <v>219</v>
      </c>
      <c r="Y340" s="309" t="s">
        <v>63</v>
      </c>
      <c r="Z340" s="309" t="s">
        <v>1719</v>
      </c>
      <c r="AA340" s="309" t="s">
        <v>1720</v>
      </c>
      <c r="AB340" s="249"/>
      <c r="AC340" s="249"/>
      <c r="AD340" s="249"/>
      <c r="AE340" s="249"/>
      <c r="AF340" s="249"/>
    </row>
    <row r="341" spans="1:32" s="45" customFormat="1" ht="24" customHeight="1">
      <c r="A341" s="381">
        <v>220</v>
      </c>
      <c r="B341" s="381" t="s">
        <v>433</v>
      </c>
      <c r="C341" s="378">
        <v>1255</v>
      </c>
      <c r="D341" s="413">
        <v>27</v>
      </c>
      <c r="E341" s="378">
        <v>55</v>
      </c>
      <c r="F341" s="413" t="s">
        <v>1351</v>
      </c>
      <c r="G341" s="378">
        <v>29</v>
      </c>
      <c r="H341" s="413">
        <v>2</v>
      </c>
      <c r="I341" s="378">
        <v>18</v>
      </c>
      <c r="J341" s="414">
        <f>SUM(G341*400+H341*100+I341)</f>
        <v>11818</v>
      </c>
      <c r="K341" s="278"/>
      <c r="L341" s="414">
        <v>11818</v>
      </c>
      <c r="M341" s="278"/>
      <c r="N341" s="248"/>
      <c r="O341" s="248"/>
      <c r="P341" s="248"/>
      <c r="Q341" s="248"/>
      <c r="R341" s="415"/>
      <c r="S341" s="278"/>
      <c r="T341" s="415"/>
      <c r="U341" s="278"/>
      <c r="V341" s="358"/>
      <c r="W341" s="278"/>
      <c r="X341" s="238">
        <v>220</v>
      </c>
      <c r="Y341" s="309" t="s">
        <v>70</v>
      </c>
      <c r="Z341" s="309" t="s">
        <v>1721</v>
      </c>
      <c r="AA341" s="309" t="s">
        <v>1722</v>
      </c>
      <c r="AB341" s="249"/>
      <c r="AC341" s="249"/>
      <c r="AD341" s="249"/>
      <c r="AE341" s="249"/>
      <c r="AF341" s="249"/>
    </row>
    <row r="342" spans="1:32" s="45" customFormat="1" ht="24" customHeight="1">
      <c r="A342" s="381">
        <v>221</v>
      </c>
      <c r="B342" s="381" t="s">
        <v>433</v>
      </c>
      <c r="C342" s="378">
        <v>5298</v>
      </c>
      <c r="D342" s="413">
        <v>111</v>
      </c>
      <c r="E342" s="378">
        <v>98</v>
      </c>
      <c r="F342" s="413" t="s">
        <v>1351</v>
      </c>
      <c r="G342" s="378">
        <v>7</v>
      </c>
      <c r="H342" s="378">
        <v>0</v>
      </c>
      <c r="I342" s="378">
        <v>0</v>
      </c>
      <c r="J342" s="414">
        <f>SUM(G342*400)</f>
        <v>2800</v>
      </c>
      <c r="K342" s="278"/>
      <c r="L342" s="414">
        <v>2800</v>
      </c>
      <c r="M342" s="278"/>
      <c r="N342" s="248"/>
      <c r="O342" s="248"/>
      <c r="P342" s="248"/>
      <c r="Q342" s="248"/>
      <c r="R342" s="415"/>
      <c r="S342" s="278"/>
      <c r="T342" s="415"/>
      <c r="U342" s="278"/>
      <c r="V342" s="358"/>
      <c r="W342" s="278"/>
      <c r="X342" s="238">
        <v>221</v>
      </c>
      <c r="Y342" s="309" t="s">
        <v>63</v>
      </c>
      <c r="Z342" s="309" t="s">
        <v>1723</v>
      </c>
      <c r="AA342" s="309" t="s">
        <v>1724</v>
      </c>
      <c r="AB342" s="249"/>
      <c r="AC342" s="249"/>
      <c r="AD342" s="249"/>
      <c r="AE342" s="249"/>
      <c r="AF342" s="249"/>
    </row>
    <row r="343" spans="1:32" s="45" customFormat="1" ht="24" customHeight="1">
      <c r="A343" s="381">
        <v>222</v>
      </c>
      <c r="B343" s="381" t="s">
        <v>433</v>
      </c>
      <c r="C343" s="378" t="s">
        <v>84</v>
      </c>
      <c r="D343" s="413">
        <v>28</v>
      </c>
      <c r="E343" s="378" t="s">
        <v>84</v>
      </c>
      <c r="F343" s="413" t="s">
        <v>1351</v>
      </c>
      <c r="G343" s="378">
        <v>31</v>
      </c>
      <c r="H343" s="413">
        <v>0</v>
      </c>
      <c r="I343" s="378">
        <v>11</v>
      </c>
      <c r="J343" s="414">
        <f>SUM(G343*400+I343)</f>
        <v>12411</v>
      </c>
      <c r="K343" s="278"/>
      <c r="L343" s="414">
        <v>12411</v>
      </c>
      <c r="M343" s="278"/>
      <c r="N343" s="248"/>
      <c r="O343" s="248"/>
      <c r="P343" s="248"/>
      <c r="Q343" s="248"/>
      <c r="R343" s="415"/>
      <c r="S343" s="278"/>
      <c r="T343" s="415"/>
      <c r="U343" s="278"/>
      <c r="V343" s="358"/>
      <c r="W343" s="278"/>
      <c r="X343" s="238">
        <v>222</v>
      </c>
      <c r="Y343" s="309" t="s">
        <v>70</v>
      </c>
      <c r="Z343" s="309" t="s">
        <v>1725</v>
      </c>
      <c r="AA343" s="309" t="s">
        <v>1726</v>
      </c>
      <c r="AB343" s="249"/>
      <c r="AC343" s="249"/>
      <c r="AD343" s="249"/>
      <c r="AE343" s="249"/>
      <c r="AF343" s="249"/>
    </row>
    <row r="344" spans="1:32" s="45" customFormat="1" ht="24" customHeight="1">
      <c r="A344" s="381">
        <v>223</v>
      </c>
      <c r="B344" s="381" t="s">
        <v>433</v>
      </c>
      <c r="C344" s="378">
        <v>1650</v>
      </c>
      <c r="D344" s="413">
        <v>25</v>
      </c>
      <c r="E344" s="378">
        <v>50</v>
      </c>
      <c r="F344" s="413" t="s">
        <v>1351</v>
      </c>
      <c r="G344" s="378">
        <v>14</v>
      </c>
      <c r="H344" s="378">
        <v>0</v>
      </c>
      <c r="I344" s="378">
        <v>0</v>
      </c>
      <c r="J344" s="414">
        <f>SUM(G344*400)</f>
        <v>5600</v>
      </c>
      <c r="K344" s="278"/>
      <c r="L344" s="414">
        <v>5600</v>
      </c>
      <c r="M344" s="278"/>
      <c r="N344" s="248"/>
      <c r="O344" s="248"/>
      <c r="P344" s="248"/>
      <c r="Q344" s="248"/>
      <c r="R344" s="415"/>
      <c r="S344" s="278"/>
      <c r="T344" s="415"/>
      <c r="U344" s="278"/>
      <c r="V344" s="358"/>
      <c r="W344" s="278"/>
      <c r="X344" s="238">
        <v>223</v>
      </c>
      <c r="Y344" s="309" t="s">
        <v>63</v>
      </c>
      <c r="Z344" s="309" t="s">
        <v>1727</v>
      </c>
      <c r="AA344" s="309" t="s">
        <v>1728</v>
      </c>
      <c r="AB344" s="249"/>
      <c r="AC344" s="249"/>
      <c r="AD344" s="249"/>
      <c r="AE344" s="249"/>
      <c r="AF344" s="249"/>
    </row>
    <row r="345" spans="1:32" s="45" customFormat="1" ht="24" customHeight="1">
      <c r="A345" s="381"/>
      <c r="B345" s="381" t="s">
        <v>121</v>
      </c>
      <c r="C345" s="378" t="s">
        <v>84</v>
      </c>
      <c r="D345" s="413" t="s">
        <v>84</v>
      </c>
      <c r="E345" s="378" t="s">
        <v>84</v>
      </c>
      <c r="F345" s="413"/>
      <c r="G345" s="378">
        <v>8</v>
      </c>
      <c r="H345" s="416" t="s">
        <v>73</v>
      </c>
      <c r="I345" s="416" t="s">
        <v>73</v>
      </c>
      <c r="J345" s="414">
        <f>SUM(G345*400)</f>
        <v>3200</v>
      </c>
      <c r="K345" s="278"/>
      <c r="L345" s="414">
        <v>3200</v>
      </c>
      <c r="M345" s="278"/>
      <c r="N345" s="248"/>
      <c r="O345" s="248"/>
      <c r="P345" s="248"/>
      <c r="Q345" s="248"/>
      <c r="R345" s="415"/>
      <c r="S345" s="278"/>
      <c r="T345" s="415"/>
      <c r="U345" s="278"/>
      <c r="V345" s="358"/>
      <c r="W345" s="278"/>
      <c r="X345" s="238"/>
      <c r="Y345" s="309"/>
      <c r="Z345" s="309"/>
      <c r="AA345" s="309"/>
      <c r="AB345" s="249"/>
      <c r="AC345" s="249"/>
      <c r="AD345" s="249"/>
      <c r="AE345" s="249"/>
      <c r="AF345" s="249"/>
    </row>
    <row r="346" spans="1:32" s="45" customFormat="1" ht="24" customHeight="1">
      <c r="A346" s="381">
        <v>224</v>
      </c>
      <c r="B346" s="381" t="s">
        <v>121</v>
      </c>
      <c r="C346" s="378" t="s">
        <v>84</v>
      </c>
      <c r="D346" s="413" t="s">
        <v>84</v>
      </c>
      <c r="E346" s="378" t="s">
        <v>84</v>
      </c>
      <c r="F346" s="413" t="s">
        <v>1351</v>
      </c>
      <c r="G346" s="378">
        <v>5</v>
      </c>
      <c r="H346" s="416" t="s">
        <v>73</v>
      </c>
      <c r="I346" s="416" t="s">
        <v>73</v>
      </c>
      <c r="J346" s="414">
        <f>SUM(G346*400+H346*100+I346)</f>
        <v>2000</v>
      </c>
      <c r="K346" s="278"/>
      <c r="L346" s="414">
        <v>2000</v>
      </c>
      <c r="M346" s="278"/>
      <c r="N346" s="248"/>
      <c r="O346" s="248"/>
      <c r="P346" s="248"/>
      <c r="Q346" s="248"/>
      <c r="R346" s="415"/>
      <c r="S346" s="278"/>
      <c r="T346" s="415"/>
      <c r="U346" s="278"/>
      <c r="V346" s="358"/>
      <c r="W346" s="278"/>
      <c r="X346" s="238">
        <v>224</v>
      </c>
      <c r="Y346" s="309" t="s">
        <v>63</v>
      </c>
      <c r="Z346" s="309" t="s">
        <v>1729</v>
      </c>
      <c r="AA346" s="309" t="s">
        <v>1730</v>
      </c>
      <c r="AB346" s="249"/>
      <c r="AC346" s="249"/>
      <c r="AD346" s="249"/>
      <c r="AE346" s="249"/>
      <c r="AF346" s="249"/>
    </row>
    <row r="347" spans="1:32" s="45" customFormat="1" ht="24" customHeight="1">
      <c r="A347" s="381"/>
      <c r="B347" s="381" t="s">
        <v>433</v>
      </c>
      <c r="C347" s="378">
        <v>7533</v>
      </c>
      <c r="D347" s="413">
        <v>107</v>
      </c>
      <c r="E347" s="378">
        <v>33</v>
      </c>
      <c r="F347" s="413"/>
      <c r="G347" s="378">
        <v>10</v>
      </c>
      <c r="H347" s="416" t="s">
        <v>73</v>
      </c>
      <c r="I347" s="416" t="s">
        <v>73</v>
      </c>
      <c r="J347" s="414">
        <f>SUM(G347*400+H347*100+I347)</f>
        <v>4000</v>
      </c>
      <c r="K347" s="278"/>
      <c r="L347" s="414">
        <v>4000</v>
      </c>
      <c r="M347" s="278"/>
      <c r="N347" s="248"/>
      <c r="O347" s="248"/>
      <c r="P347" s="248"/>
      <c r="Q347" s="248"/>
      <c r="R347" s="415"/>
      <c r="S347" s="278"/>
      <c r="T347" s="415"/>
      <c r="U347" s="278"/>
      <c r="V347" s="358"/>
      <c r="W347" s="278"/>
      <c r="X347" s="238"/>
      <c r="Y347" s="309"/>
      <c r="Z347" s="309"/>
      <c r="AA347" s="309"/>
      <c r="AB347" s="249"/>
      <c r="AC347" s="249"/>
      <c r="AD347" s="249"/>
      <c r="AE347" s="249"/>
      <c r="AF347" s="249"/>
    </row>
    <row r="348" spans="1:32" s="45" customFormat="1" ht="24" customHeight="1">
      <c r="A348" s="381">
        <v>225</v>
      </c>
      <c r="B348" s="381" t="s">
        <v>433</v>
      </c>
      <c r="C348" s="378">
        <v>1358</v>
      </c>
      <c r="D348" s="413">
        <v>65</v>
      </c>
      <c r="E348" s="378">
        <v>58</v>
      </c>
      <c r="F348" s="413" t="s">
        <v>1351</v>
      </c>
      <c r="G348" s="378">
        <v>28</v>
      </c>
      <c r="H348" s="413">
        <v>3</v>
      </c>
      <c r="I348" s="378">
        <v>27</v>
      </c>
      <c r="J348" s="414">
        <f>SUM(G348*400+H348*100+I348)</f>
        <v>11527</v>
      </c>
      <c r="K348" s="278"/>
      <c r="L348" s="414">
        <v>11527</v>
      </c>
      <c r="M348" s="278"/>
      <c r="N348" s="248"/>
      <c r="O348" s="248"/>
      <c r="P348" s="248"/>
      <c r="Q348" s="248"/>
      <c r="R348" s="415"/>
      <c r="S348" s="278"/>
      <c r="T348" s="415"/>
      <c r="U348" s="278"/>
      <c r="V348" s="358"/>
      <c r="W348" s="278"/>
      <c r="X348" s="238">
        <v>225</v>
      </c>
      <c r="Y348" s="309" t="s">
        <v>70</v>
      </c>
      <c r="Z348" s="309" t="s">
        <v>1731</v>
      </c>
      <c r="AA348" s="309" t="s">
        <v>1732</v>
      </c>
      <c r="AB348" s="249"/>
      <c r="AC348" s="249"/>
      <c r="AD348" s="249"/>
      <c r="AE348" s="249"/>
      <c r="AF348" s="249"/>
    </row>
    <row r="349" spans="1:32" s="45" customFormat="1" ht="24" customHeight="1">
      <c r="A349" s="381"/>
      <c r="B349" s="381"/>
      <c r="C349" s="378"/>
      <c r="D349" s="413"/>
      <c r="E349" s="378"/>
      <c r="F349" s="413"/>
      <c r="G349" s="378"/>
      <c r="H349" s="413"/>
      <c r="I349" s="378"/>
      <c r="J349" s="414"/>
      <c r="K349" s="278"/>
      <c r="L349" s="414"/>
      <c r="M349" s="278"/>
      <c r="N349" s="248"/>
      <c r="O349" s="248"/>
      <c r="P349" s="248"/>
      <c r="Q349" s="248"/>
      <c r="R349" s="415"/>
      <c r="S349" s="278"/>
      <c r="T349" s="415"/>
      <c r="U349" s="278"/>
      <c r="V349" s="358"/>
      <c r="W349" s="278"/>
      <c r="X349" s="238"/>
      <c r="Y349" s="309"/>
      <c r="Z349" s="309"/>
      <c r="AA349" s="309" t="s">
        <v>610</v>
      </c>
      <c r="AB349" s="249"/>
      <c r="AC349" s="249"/>
      <c r="AD349" s="249"/>
      <c r="AE349" s="249"/>
      <c r="AF349" s="249"/>
    </row>
    <row r="350" spans="1:32" s="45" customFormat="1" ht="24" customHeight="1">
      <c r="A350" s="381">
        <v>226</v>
      </c>
      <c r="B350" s="381" t="s">
        <v>433</v>
      </c>
      <c r="C350" s="378">
        <v>4586</v>
      </c>
      <c r="D350" s="413">
        <v>47</v>
      </c>
      <c r="E350" s="378">
        <v>86</v>
      </c>
      <c r="F350" s="413" t="s">
        <v>1351</v>
      </c>
      <c r="G350" s="378">
        <v>4</v>
      </c>
      <c r="H350" s="378">
        <v>0</v>
      </c>
      <c r="I350" s="378">
        <v>0</v>
      </c>
      <c r="J350" s="414">
        <f>SUM(G350*400)</f>
        <v>1600</v>
      </c>
      <c r="K350" s="278"/>
      <c r="L350" s="414">
        <v>1600</v>
      </c>
      <c r="M350" s="278"/>
      <c r="N350" s="248"/>
      <c r="O350" s="248"/>
      <c r="P350" s="248"/>
      <c r="Q350" s="248"/>
      <c r="R350" s="415"/>
      <c r="S350" s="278"/>
      <c r="T350" s="415"/>
      <c r="U350" s="278"/>
      <c r="V350" s="358"/>
      <c r="W350" s="278"/>
      <c r="X350" s="238">
        <v>226</v>
      </c>
      <c r="Y350" s="309" t="s">
        <v>86</v>
      </c>
      <c r="Z350" s="309" t="s">
        <v>1733</v>
      </c>
      <c r="AA350" s="309" t="s">
        <v>1734</v>
      </c>
      <c r="AB350" s="249"/>
      <c r="AC350" s="249"/>
      <c r="AD350" s="249"/>
      <c r="AE350" s="249"/>
      <c r="AF350" s="249"/>
    </row>
    <row r="351" spans="1:32" s="45" customFormat="1" ht="24" customHeight="1">
      <c r="A351" s="381"/>
      <c r="B351" s="381" t="s">
        <v>433</v>
      </c>
      <c r="C351" s="378">
        <v>5434</v>
      </c>
      <c r="D351" s="413">
        <v>76</v>
      </c>
      <c r="E351" s="378">
        <v>34</v>
      </c>
      <c r="F351" s="413"/>
      <c r="G351" s="378">
        <v>18</v>
      </c>
      <c r="H351" s="413">
        <v>1</v>
      </c>
      <c r="I351" s="378">
        <v>85</v>
      </c>
      <c r="J351" s="414">
        <f>SUM(G351*400+H351*100+I351)</f>
        <v>7385</v>
      </c>
      <c r="K351" s="278"/>
      <c r="L351" s="414">
        <v>7385</v>
      </c>
      <c r="M351" s="278"/>
      <c r="N351" s="248"/>
      <c r="O351" s="248"/>
      <c r="P351" s="248"/>
      <c r="Q351" s="248"/>
      <c r="R351" s="415"/>
      <c r="S351" s="278"/>
      <c r="T351" s="415"/>
      <c r="U351" s="278"/>
      <c r="V351" s="358"/>
      <c r="W351" s="278"/>
      <c r="X351" s="238"/>
      <c r="Y351" s="309"/>
      <c r="Z351" s="309"/>
      <c r="AA351" s="309"/>
      <c r="AB351" s="249"/>
      <c r="AC351" s="249"/>
      <c r="AD351" s="249"/>
      <c r="AE351" s="249"/>
      <c r="AF351" s="249"/>
    </row>
    <row r="352" spans="1:32" s="45" customFormat="1" ht="24" customHeight="1">
      <c r="A352" s="381">
        <v>227</v>
      </c>
      <c r="B352" s="381" t="s">
        <v>433</v>
      </c>
      <c r="C352" s="378">
        <v>741</v>
      </c>
      <c r="D352" s="413">
        <v>12</v>
      </c>
      <c r="E352" s="378">
        <v>41</v>
      </c>
      <c r="F352" s="413" t="s">
        <v>1351</v>
      </c>
      <c r="G352" s="378">
        <v>29</v>
      </c>
      <c r="H352" s="413">
        <v>1</v>
      </c>
      <c r="I352" s="416" t="s">
        <v>231</v>
      </c>
      <c r="J352" s="414">
        <f>SUM(G352*400+H352*100+I352)</f>
        <v>11704</v>
      </c>
      <c r="K352" s="278"/>
      <c r="L352" s="414">
        <v>11704</v>
      </c>
      <c r="M352" s="278"/>
      <c r="N352" s="248"/>
      <c r="O352" s="248"/>
      <c r="P352" s="248"/>
      <c r="Q352" s="248"/>
      <c r="R352" s="415"/>
      <c r="S352" s="278"/>
      <c r="T352" s="415"/>
      <c r="U352" s="278"/>
      <c r="V352" s="358"/>
      <c r="W352" s="278"/>
      <c r="X352" s="238">
        <v>227</v>
      </c>
      <c r="Y352" s="309" t="s">
        <v>70</v>
      </c>
      <c r="Z352" s="309" t="s">
        <v>1735</v>
      </c>
      <c r="AA352" s="309" t="s">
        <v>1736</v>
      </c>
      <c r="AB352" s="249"/>
      <c r="AC352" s="249"/>
      <c r="AD352" s="249"/>
      <c r="AE352" s="249"/>
      <c r="AF352" s="249"/>
    </row>
    <row r="353" spans="1:32" s="45" customFormat="1" ht="24" customHeight="1">
      <c r="A353" s="381"/>
      <c r="B353" s="381" t="s">
        <v>433</v>
      </c>
      <c r="C353" s="378">
        <v>6691</v>
      </c>
      <c r="D353" s="413">
        <v>309</v>
      </c>
      <c r="E353" s="378">
        <v>91</v>
      </c>
      <c r="F353" s="413"/>
      <c r="G353" s="378">
        <v>0</v>
      </c>
      <c r="H353" s="413">
        <v>0</v>
      </c>
      <c r="I353" s="378">
        <v>99</v>
      </c>
      <c r="J353" s="414">
        <f>SUM(I353)</f>
        <v>99</v>
      </c>
      <c r="K353" s="278"/>
      <c r="L353" s="414">
        <v>99</v>
      </c>
      <c r="M353" s="278"/>
      <c r="N353" s="248"/>
      <c r="O353" s="248"/>
      <c r="P353" s="248"/>
      <c r="Q353" s="248"/>
      <c r="R353" s="415"/>
      <c r="S353" s="278"/>
      <c r="T353" s="415"/>
      <c r="U353" s="278"/>
      <c r="V353" s="358"/>
      <c r="W353" s="278"/>
      <c r="X353" s="238"/>
      <c r="Y353" s="309"/>
      <c r="Z353" s="309"/>
      <c r="AA353" s="309"/>
      <c r="AB353" s="249"/>
      <c r="AC353" s="249"/>
      <c r="AD353" s="249"/>
      <c r="AE353" s="249"/>
      <c r="AF353" s="249"/>
    </row>
    <row r="354" spans="1:32" s="45" customFormat="1" ht="24" customHeight="1">
      <c r="A354" s="381">
        <v>228</v>
      </c>
      <c r="B354" s="381" t="s">
        <v>433</v>
      </c>
      <c r="C354" s="378">
        <v>1660</v>
      </c>
      <c r="D354" s="413">
        <v>35</v>
      </c>
      <c r="E354" s="378">
        <v>60</v>
      </c>
      <c r="F354" s="413" t="s">
        <v>1351</v>
      </c>
      <c r="G354" s="378">
        <v>5</v>
      </c>
      <c r="H354" s="378">
        <v>0</v>
      </c>
      <c r="I354" s="378">
        <v>0</v>
      </c>
      <c r="J354" s="414">
        <f>SUM(G354*400)</f>
        <v>2000</v>
      </c>
      <c r="K354" s="278"/>
      <c r="L354" s="414">
        <v>2000</v>
      </c>
      <c r="M354" s="278"/>
      <c r="N354" s="248"/>
      <c r="O354" s="248"/>
      <c r="P354" s="248"/>
      <c r="Q354" s="248"/>
      <c r="R354" s="415"/>
      <c r="S354" s="278"/>
      <c r="T354" s="415"/>
      <c r="U354" s="278"/>
      <c r="V354" s="358"/>
      <c r="W354" s="278"/>
      <c r="X354" s="238">
        <v>228</v>
      </c>
      <c r="Y354" s="309" t="s">
        <v>70</v>
      </c>
      <c r="Z354" s="309" t="s">
        <v>1737</v>
      </c>
      <c r="AA354" s="309" t="s">
        <v>1598</v>
      </c>
      <c r="AB354" s="249"/>
      <c r="AC354" s="249"/>
      <c r="AD354" s="249"/>
      <c r="AE354" s="249"/>
      <c r="AF354" s="249"/>
    </row>
    <row r="355" spans="1:32" s="45" customFormat="1" ht="24" customHeight="1">
      <c r="A355" s="381">
        <v>229</v>
      </c>
      <c r="B355" s="381" t="s">
        <v>433</v>
      </c>
      <c r="C355" s="378">
        <v>694</v>
      </c>
      <c r="D355" s="413">
        <v>7</v>
      </c>
      <c r="E355" s="378">
        <v>94</v>
      </c>
      <c r="F355" s="413" t="s">
        <v>1351</v>
      </c>
      <c r="G355" s="378">
        <v>16</v>
      </c>
      <c r="H355" s="413">
        <v>3</v>
      </c>
      <c r="I355" s="378">
        <v>66</v>
      </c>
      <c r="J355" s="414">
        <f>SUM(G355*400+H355*100+I355)</f>
        <v>6766</v>
      </c>
      <c r="K355" s="278"/>
      <c r="L355" s="414">
        <v>6766</v>
      </c>
      <c r="M355" s="278"/>
      <c r="N355" s="248"/>
      <c r="O355" s="248"/>
      <c r="P355" s="248"/>
      <c r="Q355" s="248"/>
      <c r="R355" s="415"/>
      <c r="S355" s="278"/>
      <c r="T355" s="415"/>
      <c r="U355" s="278"/>
      <c r="V355" s="358"/>
      <c r="W355" s="278"/>
      <c r="X355" s="238">
        <v>229</v>
      </c>
      <c r="Y355" s="309" t="s">
        <v>63</v>
      </c>
      <c r="Z355" s="309" t="s">
        <v>1738</v>
      </c>
      <c r="AA355" s="309" t="s">
        <v>1310</v>
      </c>
      <c r="AB355" s="249"/>
      <c r="AC355" s="249"/>
      <c r="AD355" s="249"/>
      <c r="AE355" s="249"/>
      <c r="AF355" s="249"/>
    </row>
    <row r="356" spans="1:32" s="45" customFormat="1" ht="24.6" customHeight="1">
      <c r="A356" s="381">
        <v>230</v>
      </c>
      <c r="B356" s="381" t="s">
        <v>433</v>
      </c>
      <c r="C356" s="378">
        <v>5952</v>
      </c>
      <c r="D356" s="413">
        <v>144</v>
      </c>
      <c r="E356" s="378">
        <v>52</v>
      </c>
      <c r="F356" s="413" t="s">
        <v>1351</v>
      </c>
      <c r="G356" s="378">
        <v>5</v>
      </c>
      <c r="H356" s="378">
        <v>0</v>
      </c>
      <c r="I356" s="378">
        <v>0</v>
      </c>
      <c r="J356" s="414">
        <f>SUM(G356*400)</f>
        <v>2000</v>
      </c>
      <c r="K356" s="278"/>
      <c r="L356" s="414">
        <v>2000</v>
      </c>
      <c r="M356" s="278"/>
      <c r="N356" s="248"/>
      <c r="O356" s="248"/>
      <c r="P356" s="248"/>
      <c r="Q356" s="248"/>
      <c r="R356" s="415"/>
      <c r="S356" s="278"/>
      <c r="T356" s="415"/>
      <c r="U356" s="278"/>
      <c r="V356" s="358"/>
      <c r="W356" s="278"/>
      <c r="X356" s="238">
        <v>230</v>
      </c>
      <c r="Y356" s="309" t="s">
        <v>86</v>
      </c>
      <c r="Z356" s="309" t="s">
        <v>1739</v>
      </c>
      <c r="AA356" s="309" t="s">
        <v>1740</v>
      </c>
      <c r="AB356" s="249"/>
      <c r="AC356" s="249"/>
      <c r="AD356" s="249"/>
      <c r="AE356" s="249"/>
      <c r="AF356" s="249"/>
    </row>
    <row r="357" spans="1:32" s="45" customFormat="1" ht="24.6" customHeight="1">
      <c r="A357" s="381">
        <v>231</v>
      </c>
      <c r="B357" s="381" t="s">
        <v>433</v>
      </c>
      <c r="C357" s="378">
        <v>8412</v>
      </c>
      <c r="D357" s="413">
        <v>153</v>
      </c>
      <c r="E357" s="378">
        <v>12</v>
      </c>
      <c r="F357" s="413" t="s">
        <v>1351</v>
      </c>
      <c r="G357" s="378">
        <v>8</v>
      </c>
      <c r="H357" s="413">
        <v>0</v>
      </c>
      <c r="I357" s="416">
        <v>85</v>
      </c>
      <c r="J357" s="414">
        <f>SUM(G357*400+I357)</f>
        <v>3285</v>
      </c>
      <c r="K357" s="278"/>
      <c r="L357" s="414">
        <v>3285</v>
      </c>
      <c r="M357" s="278"/>
      <c r="N357" s="248"/>
      <c r="O357" s="248"/>
      <c r="P357" s="248"/>
      <c r="Q357" s="248"/>
      <c r="R357" s="415"/>
      <c r="S357" s="278"/>
      <c r="T357" s="415"/>
      <c r="U357" s="278"/>
      <c r="V357" s="358"/>
      <c r="W357" s="278"/>
      <c r="X357" s="238">
        <v>231</v>
      </c>
      <c r="Y357" s="309" t="s">
        <v>63</v>
      </c>
      <c r="Z357" s="309" t="s">
        <v>1741</v>
      </c>
      <c r="AA357" s="309" t="s">
        <v>1742</v>
      </c>
      <c r="AB357" s="249"/>
      <c r="AC357" s="249"/>
      <c r="AD357" s="249"/>
      <c r="AE357" s="249"/>
      <c r="AF357" s="249"/>
    </row>
    <row r="358" spans="1:32" s="45" customFormat="1" ht="24.6" customHeight="1">
      <c r="A358" s="381">
        <v>232</v>
      </c>
      <c r="B358" s="381" t="s">
        <v>433</v>
      </c>
      <c r="C358" s="378">
        <v>5796</v>
      </c>
      <c r="D358" s="413">
        <v>119</v>
      </c>
      <c r="E358" s="378">
        <v>96</v>
      </c>
      <c r="F358" s="413" t="s">
        <v>1351</v>
      </c>
      <c r="G358" s="378">
        <v>15</v>
      </c>
      <c r="H358" s="413">
        <v>0</v>
      </c>
      <c r="I358" s="378">
        <v>86</v>
      </c>
      <c r="J358" s="414">
        <f>SUM(G358*400+I358)</f>
        <v>6086</v>
      </c>
      <c r="K358" s="278"/>
      <c r="L358" s="414">
        <v>6086</v>
      </c>
      <c r="M358" s="278"/>
      <c r="N358" s="248"/>
      <c r="O358" s="248"/>
      <c r="P358" s="248"/>
      <c r="Q358" s="248"/>
      <c r="R358" s="415"/>
      <c r="S358" s="278"/>
      <c r="T358" s="415"/>
      <c r="U358" s="278"/>
      <c r="V358" s="358"/>
      <c r="W358" s="278"/>
      <c r="X358" s="238">
        <v>232</v>
      </c>
      <c r="Y358" s="309" t="s">
        <v>86</v>
      </c>
      <c r="Z358" s="309" t="s">
        <v>1743</v>
      </c>
      <c r="AA358" s="309" t="s">
        <v>1744</v>
      </c>
      <c r="AB358" s="249"/>
      <c r="AC358" s="249"/>
      <c r="AD358" s="249"/>
      <c r="AE358" s="249"/>
      <c r="AF358" s="249"/>
    </row>
    <row r="359" spans="1:32" s="45" customFormat="1" ht="24.6" customHeight="1">
      <c r="A359" s="381">
        <v>233</v>
      </c>
      <c r="B359" s="381" t="s">
        <v>433</v>
      </c>
      <c r="C359" s="378">
        <v>5795</v>
      </c>
      <c r="D359" s="413">
        <v>121</v>
      </c>
      <c r="E359" s="378">
        <v>95</v>
      </c>
      <c r="F359" s="413" t="s">
        <v>1351</v>
      </c>
      <c r="G359" s="378">
        <v>6</v>
      </c>
      <c r="H359" s="378">
        <v>0</v>
      </c>
      <c r="I359" s="378">
        <v>0</v>
      </c>
      <c r="J359" s="414">
        <f>SUM(G359*400)</f>
        <v>2400</v>
      </c>
      <c r="K359" s="278"/>
      <c r="L359" s="414">
        <v>2400</v>
      </c>
      <c r="M359" s="278"/>
      <c r="N359" s="248"/>
      <c r="O359" s="248"/>
      <c r="P359" s="248"/>
      <c r="Q359" s="248"/>
      <c r="R359" s="415"/>
      <c r="S359" s="278"/>
      <c r="T359" s="415"/>
      <c r="U359" s="278"/>
      <c r="V359" s="358"/>
      <c r="W359" s="278"/>
      <c r="X359" s="238">
        <v>233</v>
      </c>
      <c r="Y359" s="309" t="s">
        <v>63</v>
      </c>
      <c r="Z359" s="309" t="s">
        <v>1745</v>
      </c>
      <c r="AA359" s="309" t="s">
        <v>1746</v>
      </c>
      <c r="AB359" s="249"/>
      <c r="AC359" s="249"/>
      <c r="AD359" s="249"/>
      <c r="AE359" s="249"/>
      <c r="AF359" s="249"/>
    </row>
    <row r="360" spans="1:32" s="45" customFormat="1" ht="24.6" customHeight="1">
      <c r="A360" s="381"/>
      <c r="B360" s="381" t="s">
        <v>433</v>
      </c>
      <c r="C360" s="378">
        <v>5794</v>
      </c>
      <c r="D360" s="413">
        <v>120</v>
      </c>
      <c r="E360" s="378">
        <v>94</v>
      </c>
      <c r="F360" s="413"/>
      <c r="G360" s="378">
        <v>15</v>
      </c>
      <c r="H360" s="413">
        <v>0</v>
      </c>
      <c r="I360" s="378">
        <v>72</v>
      </c>
      <c r="J360" s="414">
        <f>SUM(G360*400+I360)</f>
        <v>6072</v>
      </c>
      <c r="K360" s="278"/>
      <c r="L360" s="414">
        <v>6072</v>
      </c>
      <c r="M360" s="278"/>
      <c r="N360" s="248"/>
      <c r="O360" s="248"/>
      <c r="P360" s="248"/>
      <c r="Q360" s="248"/>
      <c r="R360" s="415"/>
      <c r="S360" s="278"/>
      <c r="T360" s="415"/>
      <c r="U360" s="278"/>
      <c r="V360" s="358"/>
      <c r="W360" s="278"/>
      <c r="X360" s="238"/>
      <c r="Y360" s="309"/>
      <c r="Z360" s="309"/>
      <c r="AA360" s="309"/>
      <c r="AB360" s="249"/>
      <c r="AC360" s="249"/>
      <c r="AD360" s="249"/>
      <c r="AE360" s="249"/>
      <c r="AF360" s="249"/>
    </row>
    <row r="361" spans="1:32" s="45" customFormat="1" ht="24.6" customHeight="1">
      <c r="A361" s="381">
        <v>234</v>
      </c>
      <c r="B361" s="381" t="s">
        <v>433</v>
      </c>
      <c r="C361" s="378">
        <v>8433</v>
      </c>
      <c r="D361" s="413">
        <v>172</v>
      </c>
      <c r="E361" s="378">
        <v>33</v>
      </c>
      <c r="F361" s="413" t="s">
        <v>1351</v>
      </c>
      <c r="G361" s="378">
        <v>5</v>
      </c>
      <c r="H361" s="378">
        <v>0</v>
      </c>
      <c r="I361" s="378">
        <v>0</v>
      </c>
      <c r="J361" s="414">
        <f>SUM(G361*400)</f>
        <v>2000</v>
      </c>
      <c r="K361" s="278"/>
      <c r="L361" s="414">
        <v>2000</v>
      </c>
      <c r="M361" s="278"/>
      <c r="N361" s="248"/>
      <c r="O361" s="248"/>
      <c r="P361" s="248"/>
      <c r="Q361" s="248"/>
      <c r="R361" s="415"/>
      <c r="S361" s="278"/>
      <c r="T361" s="415"/>
      <c r="U361" s="278"/>
      <c r="V361" s="358"/>
      <c r="W361" s="278"/>
      <c r="X361" s="238">
        <v>234</v>
      </c>
      <c r="Y361" s="309" t="s">
        <v>70</v>
      </c>
      <c r="Z361" s="309" t="s">
        <v>1747</v>
      </c>
      <c r="AA361" s="309" t="s">
        <v>1748</v>
      </c>
      <c r="AB361" s="249"/>
      <c r="AC361" s="249"/>
      <c r="AD361" s="249"/>
      <c r="AE361" s="249"/>
      <c r="AF361" s="249"/>
    </row>
    <row r="362" spans="1:32" s="45" customFormat="1" ht="24.6" customHeight="1">
      <c r="A362" s="381">
        <v>235</v>
      </c>
      <c r="B362" s="381" t="s">
        <v>433</v>
      </c>
      <c r="C362" s="378">
        <v>8432</v>
      </c>
      <c r="D362" s="413">
        <v>171</v>
      </c>
      <c r="E362" s="378">
        <v>32</v>
      </c>
      <c r="F362" s="413" t="s">
        <v>1351</v>
      </c>
      <c r="G362" s="378">
        <v>5</v>
      </c>
      <c r="H362" s="378">
        <v>0</v>
      </c>
      <c r="I362" s="378">
        <v>0</v>
      </c>
      <c r="J362" s="414">
        <f>SUM(G362*400)</f>
        <v>2000</v>
      </c>
      <c r="K362" s="278"/>
      <c r="L362" s="414">
        <v>2000</v>
      </c>
      <c r="M362" s="278"/>
      <c r="N362" s="248"/>
      <c r="O362" s="248"/>
      <c r="P362" s="248"/>
      <c r="Q362" s="248"/>
      <c r="R362" s="415"/>
      <c r="S362" s="278"/>
      <c r="T362" s="415"/>
      <c r="U362" s="278"/>
      <c r="V362" s="358"/>
      <c r="W362" s="278"/>
      <c r="X362" s="238">
        <v>235</v>
      </c>
      <c r="Y362" s="309" t="s">
        <v>70</v>
      </c>
      <c r="Z362" s="309" t="s">
        <v>1749</v>
      </c>
      <c r="AA362" s="309" t="s">
        <v>1750</v>
      </c>
      <c r="AB362" s="249"/>
      <c r="AC362" s="249"/>
      <c r="AD362" s="249"/>
      <c r="AE362" s="249"/>
      <c r="AF362" s="249"/>
    </row>
    <row r="363" spans="1:32" s="45" customFormat="1" ht="24.6" customHeight="1">
      <c r="A363" s="381"/>
      <c r="B363" s="381"/>
      <c r="C363" s="378"/>
      <c r="D363" s="413"/>
      <c r="E363" s="378"/>
      <c r="F363" s="413"/>
      <c r="G363" s="378"/>
      <c r="H363" s="413"/>
      <c r="I363" s="378"/>
      <c r="J363" s="414"/>
      <c r="K363" s="278"/>
      <c r="L363" s="414"/>
      <c r="M363" s="278"/>
      <c r="N363" s="248"/>
      <c r="O363" s="248"/>
      <c r="P363" s="248"/>
      <c r="Q363" s="248"/>
      <c r="R363" s="415"/>
      <c r="S363" s="278"/>
      <c r="T363" s="415"/>
      <c r="U363" s="278"/>
      <c r="V363" s="358"/>
      <c r="W363" s="278"/>
      <c r="X363" s="238"/>
      <c r="Y363" s="309"/>
      <c r="Z363" s="309"/>
      <c r="AA363" s="309" t="s">
        <v>533</v>
      </c>
      <c r="AB363" s="249"/>
      <c r="AC363" s="249"/>
      <c r="AD363" s="249"/>
      <c r="AE363" s="249"/>
      <c r="AF363" s="249"/>
    </row>
    <row r="364" spans="1:32" s="45" customFormat="1" ht="24.6" customHeight="1">
      <c r="A364" s="381">
        <v>236</v>
      </c>
      <c r="B364" s="381" t="s">
        <v>84</v>
      </c>
      <c r="C364" s="378" t="s">
        <v>84</v>
      </c>
      <c r="D364" s="413" t="s">
        <v>84</v>
      </c>
      <c r="E364" s="378"/>
      <c r="F364" s="413" t="s">
        <v>1351</v>
      </c>
      <c r="G364" s="378">
        <v>5</v>
      </c>
      <c r="H364" s="378">
        <v>0</v>
      </c>
      <c r="I364" s="378">
        <v>0</v>
      </c>
      <c r="J364" s="414">
        <f>SUM(G364*400)</f>
        <v>2000</v>
      </c>
      <c r="K364" s="278"/>
      <c r="L364" s="414">
        <v>2000</v>
      </c>
      <c r="M364" s="278"/>
      <c r="N364" s="248"/>
      <c r="O364" s="248"/>
      <c r="P364" s="248"/>
      <c r="Q364" s="248"/>
      <c r="R364" s="415"/>
      <c r="S364" s="278"/>
      <c r="T364" s="415"/>
      <c r="U364" s="278"/>
      <c r="V364" s="358"/>
      <c r="W364" s="278"/>
      <c r="X364" s="238">
        <v>236</v>
      </c>
      <c r="Y364" s="309" t="s">
        <v>63</v>
      </c>
      <c r="Z364" s="309" t="s">
        <v>1751</v>
      </c>
      <c r="AA364" s="309"/>
      <c r="AB364" s="249"/>
      <c r="AC364" s="249"/>
      <c r="AD364" s="249"/>
      <c r="AE364" s="249"/>
      <c r="AF364" s="249"/>
    </row>
    <row r="365" spans="1:32" s="45" customFormat="1" ht="24.6" customHeight="1">
      <c r="A365" s="381">
        <v>237</v>
      </c>
      <c r="B365" s="381" t="s">
        <v>433</v>
      </c>
      <c r="C365" s="378">
        <v>8114</v>
      </c>
      <c r="D365" s="413">
        <v>174</v>
      </c>
      <c r="E365" s="378">
        <v>14</v>
      </c>
      <c r="F365" s="413" t="s">
        <v>1351</v>
      </c>
      <c r="G365" s="378">
        <v>6</v>
      </c>
      <c r="H365" s="378">
        <v>0</v>
      </c>
      <c r="I365" s="378">
        <v>0</v>
      </c>
      <c r="J365" s="414">
        <f>SUM(G365*400)</f>
        <v>2400</v>
      </c>
      <c r="K365" s="278"/>
      <c r="L365" s="414">
        <v>2400</v>
      </c>
      <c r="M365" s="278"/>
      <c r="N365" s="248"/>
      <c r="O365" s="248"/>
      <c r="P365" s="248"/>
      <c r="Q365" s="248"/>
      <c r="R365" s="415"/>
      <c r="S365" s="278"/>
      <c r="T365" s="415"/>
      <c r="U365" s="278"/>
      <c r="V365" s="358"/>
      <c r="W365" s="278"/>
      <c r="X365" s="238">
        <v>237</v>
      </c>
      <c r="Y365" s="309" t="s">
        <v>86</v>
      </c>
      <c r="Z365" s="309" t="s">
        <v>1752</v>
      </c>
      <c r="AA365" s="309" t="s">
        <v>1753</v>
      </c>
      <c r="AB365" s="249"/>
      <c r="AC365" s="249"/>
      <c r="AD365" s="249"/>
      <c r="AE365" s="249"/>
      <c r="AF365" s="249"/>
    </row>
    <row r="366" spans="1:32" s="45" customFormat="1" ht="24.6" customHeight="1">
      <c r="A366" s="381"/>
      <c r="B366" s="381" t="s">
        <v>433</v>
      </c>
      <c r="C366" s="378">
        <v>3226</v>
      </c>
      <c r="D366" s="413">
        <v>76</v>
      </c>
      <c r="E366" s="378">
        <v>26</v>
      </c>
      <c r="F366" s="413"/>
      <c r="G366" s="378">
        <v>15</v>
      </c>
      <c r="H366" s="413">
        <v>3</v>
      </c>
      <c r="I366" s="378">
        <v>36</v>
      </c>
      <c r="J366" s="414">
        <f>SUM(G366*400+H366*100+I366)</f>
        <v>6336</v>
      </c>
      <c r="K366" s="278"/>
      <c r="L366" s="414">
        <v>6336</v>
      </c>
      <c r="M366" s="278"/>
      <c r="N366" s="248"/>
      <c r="O366" s="248"/>
      <c r="P366" s="248"/>
      <c r="Q366" s="248"/>
      <c r="R366" s="415"/>
      <c r="S366" s="278"/>
      <c r="T366" s="415"/>
      <c r="U366" s="278"/>
      <c r="V366" s="358"/>
      <c r="W366" s="278"/>
      <c r="X366" s="238"/>
      <c r="Y366" s="309"/>
      <c r="Z366" s="309" t="s">
        <v>1754</v>
      </c>
      <c r="AA366" s="309" t="s">
        <v>1755</v>
      </c>
      <c r="AB366" s="249"/>
      <c r="AC366" s="249"/>
      <c r="AD366" s="249"/>
      <c r="AE366" s="249"/>
      <c r="AF366" s="249"/>
    </row>
    <row r="367" spans="1:32" s="45" customFormat="1" ht="24" customHeight="1">
      <c r="A367" s="381">
        <v>238</v>
      </c>
      <c r="B367" s="381" t="s">
        <v>433</v>
      </c>
      <c r="C367" s="378">
        <v>8131</v>
      </c>
      <c r="D367" s="413">
        <v>155</v>
      </c>
      <c r="E367" s="378">
        <v>31</v>
      </c>
      <c r="F367" s="413" t="s">
        <v>1351</v>
      </c>
      <c r="G367" s="378">
        <v>15</v>
      </c>
      <c r="H367" s="413">
        <v>1</v>
      </c>
      <c r="I367" s="378">
        <v>27</v>
      </c>
      <c r="J367" s="414">
        <f>SUM(G367*400+H367*100+I367)</f>
        <v>6127</v>
      </c>
      <c r="K367" s="278"/>
      <c r="L367" s="414">
        <v>6127</v>
      </c>
      <c r="M367" s="278"/>
      <c r="N367" s="248"/>
      <c r="O367" s="248"/>
      <c r="P367" s="248"/>
      <c r="Q367" s="248"/>
      <c r="R367" s="415"/>
      <c r="S367" s="278"/>
      <c r="T367" s="415"/>
      <c r="U367" s="278"/>
      <c r="V367" s="358"/>
      <c r="W367" s="278"/>
      <c r="X367" s="238">
        <v>238</v>
      </c>
      <c r="Y367" s="309" t="s">
        <v>86</v>
      </c>
      <c r="Z367" s="309" t="s">
        <v>1756</v>
      </c>
      <c r="AA367" s="309" t="s">
        <v>1718</v>
      </c>
      <c r="AB367" s="249"/>
      <c r="AC367" s="249"/>
      <c r="AD367" s="249"/>
      <c r="AE367" s="249"/>
      <c r="AF367" s="249"/>
    </row>
    <row r="368" spans="1:32" s="45" customFormat="1" ht="25.8" customHeight="1">
      <c r="A368" s="381">
        <v>239</v>
      </c>
      <c r="B368" s="381" t="s">
        <v>433</v>
      </c>
      <c r="C368" s="378">
        <v>1657</v>
      </c>
      <c r="D368" s="413">
        <v>32</v>
      </c>
      <c r="E368" s="378">
        <v>57</v>
      </c>
      <c r="F368" s="413" t="s">
        <v>1351</v>
      </c>
      <c r="G368" s="378">
        <v>8</v>
      </c>
      <c r="H368" s="378">
        <v>0</v>
      </c>
      <c r="I368" s="378">
        <v>0</v>
      </c>
      <c r="J368" s="414">
        <f>SUM(G368*400)</f>
        <v>3200</v>
      </c>
      <c r="K368" s="278"/>
      <c r="L368" s="414">
        <v>3200</v>
      </c>
      <c r="M368" s="278"/>
      <c r="N368" s="248"/>
      <c r="O368" s="248"/>
      <c r="P368" s="248"/>
      <c r="Q368" s="248"/>
      <c r="R368" s="415"/>
      <c r="S368" s="278"/>
      <c r="T368" s="415"/>
      <c r="U368" s="278"/>
      <c r="V368" s="358"/>
      <c r="W368" s="278"/>
      <c r="X368" s="238">
        <v>239</v>
      </c>
      <c r="Y368" s="309" t="s">
        <v>63</v>
      </c>
      <c r="Z368" s="309" t="s">
        <v>1757</v>
      </c>
      <c r="AA368" s="309" t="s">
        <v>1330</v>
      </c>
      <c r="AB368" s="249"/>
      <c r="AC368" s="249"/>
      <c r="AD368" s="249"/>
      <c r="AE368" s="249"/>
      <c r="AF368" s="249"/>
    </row>
    <row r="369" spans="1:32" s="45" customFormat="1" ht="25.8" customHeight="1">
      <c r="A369" s="381">
        <v>240</v>
      </c>
      <c r="B369" s="381" t="s">
        <v>433</v>
      </c>
      <c r="C369" s="378">
        <v>1261</v>
      </c>
      <c r="D369" s="413">
        <v>34</v>
      </c>
      <c r="E369" s="378">
        <v>61</v>
      </c>
      <c r="F369" s="413" t="s">
        <v>1351</v>
      </c>
      <c r="G369" s="378">
        <v>9</v>
      </c>
      <c r="H369" s="413">
        <v>3</v>
      </c>
      <c r="I369" s="378">
        <v>55</v>
      </c>
      <c r="J369" s="414">
        <f>SUM(G369*400+H369*100+I369)</f>
        <v>3955</v>
      </c>
      <c r="K369" s="278"/>
      <c r="L369" s="414">
        <v>3955</v>
      </c>
      <c r="M369" s="278"/>
      <c r="N369" s="248"/>
      <c r="O369" s="248"/>
      <c r="P369" s="248"/>
      <c r="Q369" s="248"/>
      <c r="R369" s="415"/>
      <c r="S369" s="278"/>
      <c r="T369" s="415"/>
      <c r="U369" s="278"/>
      <c r="V369" s="358"/>
      <c r="W369" s="278"/>
      <c r="X369" s="238">
        <v>240</v>
      </c>
      <c r="Y369" s="309" t="s">
        <v>70</v>
      </c>
      <c r="Z369" s="309" t="s">
        <v>1758</v>
      </c>
      <c r="AA369" s="309" t="s">
        <v>1759</v>
      </c>
      <c r="AB369" s="249"/>
      <c r="AC369" s="249"/>
      <c r="AD369" s="249"/>
      <c r="AE369" s="249"/>
      <c r="AF369" s="249"/>
    </row>
    <row r="370" spans="1:32" s="45" customFormat="1" ht="25.8" customHeight="1">
      <c r="A370" s="381">
        <v>241</v>
      </c>
      <c r="B370" s="381" t="s">
        <v>433</v>
      </c>
      <c r="C370" s="378">
        <v>7591</v>
      </c>
      <c r="D370" s="413">
        <v>144</v>
      </c>
      <c r="E370" s="378">
        <v>91</v>
      </c>
      <c r="F370" s="413" t="s">
        <v>1351</v>
      </c>
      <c r="G370" s="378">
        <v>10</v>
      </c>
      <c r="H370" s="413">
        <v>1</v>
      </c>
      <c r="I370" s="378">
        <v>76</v>
      </c>
      <c r="J370" s="414">
        <f>SUM(G370*400+H370*100+I370)</f>
        <v>4176</v>
      </c>
      <c r="K370" s="278"/>
      <c r="L370" s="414">
        <v>4176</v>
      </c>
      <c r="M370" s="278"/>
      <c r="N370" s="248"/>
      <c r="O370" s="248"/>
      <c r="P370" s="248"/>
      <c r="Q370" s="248"/>
      <c r="R370" s="415"/>
      <c r="S370" s="278"/>
      <c r="T370" s="415"/>
      <c r="U370" s="278"/>
      <c r="V370" s="358"/>
      <c r="W370" s="278"/>
      <c r="X370" s="238">
        <v>241</v>
      </c>
      <c r="Y370" s="309" t="s">
        <v>70</v>
      </c>
      <c r="Z370" s="309" t="s">
        <v>1760</v>
      </c>
      <c r="AA370" s="309" t="s">
        <v>1761</v>
      </c>
      <c r="AB370" s="249"/>
      <c r="AC370" s="249"/>
      <c r="AD370" s="249"/>
      <c r="AE370" s="249"/>
      <c r="AF370" s="249"/>
    </row>
    <row r="371" spans="1:32" s="45" customFormat="1" ht="25.8" customHeight="1">
      <c r="A371" s="381"/>
      <c r="B371" s="381" t="s">
        <v>433</v>
      </c>
      <c r="C371" s="378">
        <v>7592</v>
      </c>
      <c r="D371" s="413">
        <v>145</v>
      </c>
      <c r="E371" s="378">
        <v>92</v>
      </c>
      <c r="F371" s="413"/>
      <c r="G371" s="378">
        <v>5</v>
      </c>
      <c r="H371" s="378">
        <v>0</v>
      </c>
      <c r="I371" s="378">
        <v>0</v>
      </c>
      <c r="J371" s="414">
        <f>SUM(G371*400)</f>
        <v>2000</v>
      </c>
      <c r="K371" s="278"/>
      <c r="L371" s="414">
        <v>2000</v>
      </c>
      <c r="M371" s="278"/>
      <c r="N371" s="248"/>
      <c r="O371" s="248"/>
      <c r="P371" s="248"/>
      <c r="Q371" s="248"/>
      <c r="R371" s="415"/>
      <c r="S371" s="278"/>
      <c r="T371" s="415"/>
      <c r="U371" s="278"/>
      <c r="V371" s="358"/>
      <c r="W371" s="278"/>
      <c r="X371" s="238"/>
      <c r="Y371" s="309"/>
      <c r="Z371" s="309"/>
      <c r="AA371" s="309"/>
      <c r="AB371" s="249"/>
      <c r="AC371" s="249"/>
      <c r="AD371" s="249"/>
      <c r="AE371" s="249"/>
      <c r="AF371" s="249"/>
    </row>
    <row r="372" spans="1:32" s="45" customFormat="1" ht="25.8" customHeight="1">
      <c r="A372" s="381">
        <v>242</v>
      </c>
      <c r="B372" s="381" t="s">
        <v>433</v>
      </c>
      <c r="C372" s="378">
        <v>4776</v>
      </c>
      <c r="D372" s="413">
        <v>50</v>
      </c>
      <c r="E372" s="378">
        <v>76</v>
      </c>
      <c r="F372" s="413" t="s">
        <v>1351</v>
      </c>
      <c r="G372" s="378">
        <v>10</v>
      </c>
      <c r="H372" s="378">
        <v>0</v>
      </c>
      <c r="I372" s="378">
        <v>0</v>
      </c>
      <c r="J372" s="414">
        <f>SUM(G372*400)</f>
        <v>4000</v>
      </c>
      <c r="K372" s="278"/>
      <c r="L372" s="414">
        <v>4000</v>
      </c>
      <c r="M372" s="278"/>
      <c r="N372" s="248"/>
      <c r="O372" s="248"/>
      <c r="P372" s="248"/>
      <c r="Q372" s="248"/>
      <c r="R372" s="415"/>
      <c r="S372" s="278"/>
      <c r="T372" s="415"/>
      <c r="U372" s="278"/>
      <c r="V372" s="358"/>
      <c r="W372" s="278"/>
      <c r="X372" s="238">
        <v>242</v>
      </c>
      <c r="Y372" s="309" t="s">
        <v>63</v>
      </c>
      <c r="Z372" s="309" t="s">
        <v>1762</v>
      </c>
      <c r="AA372" s="309" t="s">
        <v>1763</v>
      </c>
      <c r="AB372" s="249"/>
      <c r="AC372" s="249"/>
      <c r="AD372" s="249"/>
      <c r="AE372" s="249"/>
      <c r="AF372" s="249"/>
    </row>
    <row r="373" spans="1:32" s="45" customFormat="1" ht="25.8" customHeight="1">
      <c r="A373" s="381"/>
      <c r="B373" s="381" t="s">
        <v>433</v>
      </c>
      <c r="C373" s="378">
        <v>1270</v>
      </c>
      <c r="D373" s="413">
        <v>49</v>
      </c>
      <c r="E373" s="378">
        <v>70</v>
      </c>
      <c r="F373" s="413"/>
      <c r="G373" s="378">
        <v>28</v>
      </c>
      <c r="H373" s="413">
        <v>0</v>
      </c>
      <c r="I373" s="378">
        <v>17</v>
      </c>
      <c r="J373" s="414">
        <f>SUM(G373*400+I373)</f>
        <v>11217</v>
      </c>
      <c r="K373" s="278"/>
      <c r="L373" s="414">
        <v>11217</v>
      </c>
      <c r="M373" s="278"/>
      <c r="N373" s="248"/>
      <c r="O373" s="248"/>
      <c r="P373" s="248"/>
      <c r="Q373" s="248"/>
      <c r="R373" s="415"/>
      <c r="S373" s="278"/>
      <c r="T373" s="415"/>
      <c r="U373" s="278"/>
      <c r="V373" s="358"/>
      <c r="W373" s="278"/>
      <c r="X373" s="238"/>
      <c r="Y373" s="309"/>
      <c r="Z373" s="309"/>
      <c r="AA373" s="309"/>
      <c r="AB373" s="249"/>
      <c r="AC373" s="249"/>
      <c r="AD373" s="249"/>
      <c r="AE373" s="249"/>
      <c r="AF373" s="249"/>
    </row>
    <row r="374" spans="1:32" s="45" customFormat="1" ht="25.8" customHeight="1">
      <c r="A374" s="381">
        <v>243</v>
      </c>
      <c r="B374" s="381" t="s">
        <v>433</v>
      </c>
      <c r="C374" s="378">
        <v>6978</v>
      </c>
      <c r="D374" s="413">
        <v>48</v>
      </c>
      <c r="E374" s="378">
        <v>78</v>
      </c>
      <c r="F374" s="413" t="s">
        <v>1351</v>
      </c>
      <c r="G374" s="378">
        <v>7</v>
      </c>
      <c r="H374" s="413">
        <v>0</v>
      </c>
      <c r="I374" s="378">
        <v>87</v>
      </c>
      <c r="J374" s="414">
        <f>SUM(G374*400+I374)</f>
        <v>2887</v>
      </c>
      <c r="K374" s="278"/>
      <c r="L374" s="414">
        <v>2887</v>
      </c>
      <c r="M374" s="278"/>
      <c r="N374" s="248"/>
      <c r="O374" s="248"/>
      <c r="P374" s="248"/>
      <c r="Q374" s="248"/>
      <c r="R374" s="415"/>
      <c r="S374" s="278"/>
      <c r="T374" s="415"/>
      <c r="U374" s="278"/>
      <c r="V374" s="358"/>
      <c r="W374" s="278"/>
      <c r="X374" s="238">
        <v>243</v>
      </c>
      <c r="Y374" s="309" t="s">
        <v>63</v>
      </c>
      <c r="Z374" s="309" t="s">
        <v>1764</v>
      </c>
      <c r="AA374" s="309" t="s">
        <v>1765</v>
      </c>
      <c r="AB374" s="249"/>
      <c r="AC374" s="249"/>
      <c r="AD374" s="249"/>
      <c r="AE374" s="249"/>
      <c r="AF374" s="249"/>
    </row>
    <row r="375" spans="1:32" s="45" customFormat="1" ht="25.8" customHeight="1">
      <c r="A375" s="381"/>
      <c r="B375" s="381" t="s">
        <v>433</v>
      </c>
      <c r="C375" s="378">
        <v>1275</v>
      </c>
      <c r="D375" s="413">
        <v>66</v>
      </c>
      <c r="E375" s="378">
        <v>75</v>
      </c>
      <c r="F375" s="413"/>
      <c r="G375" s="378">
        <v>28</v>
      </c>
      <c r="H375" s="413">
        <v>3</v>
      </c>
      <c r="I375" s="378">
        <v>85</v>
      </c>
      <c r="J375" s="414">
        <f>SUM(G375*400+H375*100+I375)</f>
        <v>11585</v>
      </c>
      <c r="K375" s="278"/>
      <c r="L375" s="414">
        <v>11585</v>
      </c>
      <c r="M375" s="278"/>
      <c r="N375" s="248"/>
      <c r="O375" s="248"/>
      <c r="P375" s="248"/>
      <c r="Q375" s="248"/>
      <c r="R375" s="415"/>
      <c r="S375" s="278"/>
      <c r="T375" s="415"/>
      <c r="U375" s="278"/>
      <c r="V375" s="358"/>
      <c r="W375" s="278"/>
      <c r="X375" s="238"/>
      <c r="Y375" s="309"/>
      <c r="Z375" s="309"/>
      <c r="AA375" s="309" t="s">
        <v>1253</v>
      </c>
      <c r="AB375" s="249"/>
      <c r="AC375" s="249"/>
      <c r="AD375" s="249"/>
      <c r="AE375" s="249"/>
      <c r="AF375" s="249"/>
    </row>
    <row r="376" spans="1:32" s="45" customFormat="1" ht="22.2" customHeight="1">
      <c r="A376" s="381"/>
      <c r="B376" s="381" t="s">
        <v>433</v>
      </c>
      <c r="C376" s="378">
        <v>1274</v>
      </c>
      <c r="D376" s="413">
        <v>65</v>
      </c>
      <c r="E376" s="378">
        <v>74</v>
      </c>
      <c r="F376" s="413"/>
      <c r="G376" s="378">
        <v>28</v>
      </c>
      <c r="H376" s="378">
        <v>0</v>
      </c>
      <c r="I376" s="378">
        <v>0</v>
      </c>
      <c r="J376" s="414">
        <f>SUM(G376*400)</f>
        <v>11200</v>
      </c>
      <c r="K376" s="278"/>
      <c r="L376" s="414">
        <v>11200</v>
      </c>
      <c r="M376" s="278"/>
      <c r="N376" s="248"/>
      <c r="O376" s="248"/>
      <c r="P376" s="248"/>
      <c r="Q376" s="248"/>
      <c r="R376" s="415"/>
      <c r="S376" s="278"/>
      <c r="T376" s="415"/>
      <c r="U376" s="278"/>
      <c r="V376" s="358"/>
      <c r="W376" s="278"/>
      <c r="X376" s="238"/>
      <c r="Y376" s="309"/>
      <c r="Z376" s="309"/>
      <c r="AA376" s="309"/>
      <c r="AB376" s="249"/>
      <c r="AC376" s="249"/>
      <c r="AD376" s="249"/>
      <c r="AE376" s="249"/>
      <c r="AF376" s="249"/>
    </row>
    <row r="377" spans="1:32" s="45" customFormat="1" ht="24" customHeight="1">
      <c r="A377" s="381">
        <v>244</v>
      </c>
      <c r="B377" s="381" t="s">
        <v>433</v>
      </c>
      <c r="C377" s="378">
        <v>1267</v>
      </c>
      <c r="D377" s="413">
        <v>42</v>
      </c>
      <c r="E377" s="378">
        <v>67</v>
      </c>
      <c r="F377" s="413" t="s">
        <v>1351</v>
      </c>
      <c r="G377" s="378">
        <v>9</v>
      </c>
      <c r="H377" s="378">
        <v>0</v>
      </c>
      <c r="I377" s="378">
        <v>0</v>
      </c>
      <c r="J377" s="414">
        <f>SUM(G377*400)</f>
        <v>3600</v>
      </c>
      <c r="K377" s="278"/>
      <c r="L377" s="414">
        <v>3600</v>
      </c>
      <c r="M377" s="278"/>
      <c r="N377" s="248"/>
      <c r="O377" s="248"/>
      <c r="P377" s="248"/>
      <c r="Q377" s="248"/>
      <c r="R377" s="415"/>
      <c r="S377" s="278"/>
      <c r="T377" s="415"/>
      <c r="U377" s="278"/>
      <c r="V377" s="358"/>
      <c r="W377" s="278"/>
      <c r="X377" s="238">
        <v>244</v>
      </c>
      <c r="Y377" s="309" t="s">
        <v>70</v>
      </c>
      <c r="Z377" s="309" t="s">
        <v>1766</v>
      </c>
      <c r="AA377" s="309" t="s">
        <v>1767</v>
      </c>
      <c r="AB377" s="249"/>
      <c r="AC377" s="249"/>
      <c r="AD377" s="249"/>
      <c r="AE377" s="249"/>
      <c r="AF377" s="249"/>
    </row>
    <row r="378" spans="1:32" s="45" customFormat="1" ht="24" customHeight="1">
      <c r="A378" s="381"/>
      <c r="B378" s="381"/>
      <c r="C378" s="378"/>
      <c r="D378" s="413"/>
      <c r="E378" s="378"/>
      <c r="F378" s="413"/>
      <c r="G378" s="378"/>
      <c r="H378" s="413"/>
      <c r="I378" s="378"/>
      <c r="J378" s="414"/>
      <c r="K378" s="278"/>
      <c r="L378" s="414"/>
      <c r="M378" s="278"/>
      <c r="N378" s="248"/>
      <c r="O378" s="248"/>
      <c r="P378" s="248"/>
      <c r="Q378" s="248"/>
      <c r="R378" s="415"/>
      <c r="S378" s="278"/>
      <c r="T378" s="415"/>
      <c r="U378" s="278"/>
      <c r="V378" s="358"/>
      <c r="W378" s="278"/>
      <c r="X378" s="238"/>
      <c r="Y378" s="309"/>
      <c r="Z378" s="309"/>
      <c r="AA378" s="309" t="s">
        <v>1688</v>
      </c>
      <c r="AB378" s="249"/>
      <c r="AC378" s="249"/>
      <c r="AD378" s="249"/>
      <c r="AE378" s="249"/>
      <c r="AF378" s="249"/>
    </row>
    <row r="379" spans="1:32" s="45" customFormat="1" ht="24" customHeight="1">
      <c r="A379" s="381">
        <v>245</v>
      </c>
      <c r="B379" s="381" t="s">
        <v>433</v>
      </c>
      <c r="C379" s="378">
        <v>1267</v>
      </c>
      <c r="D379" s="413">
        <v>42</v>
      </c>
      <c r="E379" s="378">
        <v>67</v>
      </c>
      <c r="F379" s="413" t="s">
        <v>1351</v>
      </c>
      <c r="G379" s="378">
        <v>9</v>
      </c>
      <c r="H379" s="378">
        <v>0</v>
      </c>
      <c r="I379" s="378">
        <v>0</v>
      </c>
      <c r="J379" s="414">
        <f>SUM(G379*400)</f>
        <v>3600</v>
      </c>
      <c r="K379" s="278"/>
      <c r="L379" s="414">
        <v>3600</v>
      </c>
      <c r="M379" s="278"/>
      <c r="N379" s="248"/>
      <c r="O379" s="248"/>
      <c r="P379" s="248"/>
      <c r="Q379" s="248"/>
      <c r="R379" s="415"/>
      <c r="S379" s="278"/>
      <c r="T379" s="415"/>
      <c r="U379" s="278"/>
      <c r="V379" s="358"/>
      <c r="W379" s="278"/>
      <c r="X379" s="238">
        <v>245</v>
      </c>
      <c r="Y379" s="309" t="s">
        <v>70</v>
      </c>
      <c r="Z379" s="309" t="s">
        <v>1768</v>
      </c>
      <c r="AA379" s="309" t="s">
        <v>1769</v>
      </c>
      <c r="AB379" s="249"/>
      <c r="AC379" s="249"/>
      <c r="AD379" s="249"/>
      <c r="AE379" s="249"/>
      <c r="AF379" s="249"/>
    </row>
    <row r="380" spans="1:32" s="45" customFormat="1" ht="24" customHeight="1">
      <c r="A380" s="381"/>
      <c r="B380" s="381"/>
      <c r="C380" s="378"/>
      <c r="D380" s="413"/>
      <c r="E380" s="378"/>
      <c r="F380" s="413"/>
      <c r="G380" s="378"/>
      <c r="H380" s="413"/>
      <c r="I380" s="378"/>
      <c r="J380" s="414"/>
      <c r="K380" s="278"/>
      <c r="L380" s="414"/>
      <c r="M380" s="278"/>
      <c r="N380" s="248"/>
      <c r="O380" s="248"/>
      <c r="P380" s="248"/>
      <c r="Q380" s="248"/>
      <c r="R380" s="415"/>
      <c r="S380" s="278"/>
      <c r="T380" s="415"/>
      <c r="U380" s="278"/>
      <c r="V380" s="358"/>
      <c r="W380" s="278"/>
      <c r="X380" s="238"/>
      <c r="Y380" s="309"/>
      <c r="Z380" s="309"/>
      <c r="AA380" s="309" t="s">
        <v>1688</v>
      </c>
      <c r="AB380" s="249"/>
      <c r="AC380" s="249"/>
      <c r="AD380" s="249"/>
      <c r="AE380" s="249"/>
      <c r="AF380" s="249"/>
    </row>
    <row r="381" spans="1:32" s="45" customFormat="1" ht="24" customHeight="1">
      <c r="A381" s="381">
        <v>246</v>
      </c>
      <c r="B381" s="381" t="s">
        <v>433</v>
      </c>
      <c r="C381" s="378">
        <v>7539</v>
      </c>
      <c r="D381" s="413">
        <v>6</v>
      </c>
      <c r="E381" s="378">
        <v>39</v>
      </c>
      <c r="F381" s="413" t="s">
        <v>1351</v>
      </c>
      <c r="G381" s="378">
        <v>27</v>
      </c>
      <c r="H381" s="413">
        <v>0</v>
      </c>
      <c r="I381" s="416">
        <v>14</v>
      </c>
      <c r="J381" s="414">
        <f>SUM(G381*400+I381)</f>
        <v>10814</v>
      </c>
      <c r="K381" s="278"/>
      <c r="L381" s="414">
        <v>10814</v>
      </c>
      <c r="M381" s="278"/>
      <c r="N381" s="248"/>
      <c r="O381" s="248"/>
      <c r="P381" s="248"/>
      <c r="Q381" s="248"/>
      <c r="R381" s="415"/>
      <c r="S381" s="278"/>
      <c r="T381" s="415"/>
      <c r="U381" s="278"/>
      <c r="V381" s="358"/>
      <c r="W381" s="278"/>
      <c r="X381" s="238">
        <v>246</v>
      </c>
      <c r="Y381" s="309" t="s">
        <v>86</v>
      </c>
      <c r="Z381" s="309" t="s">
        <v>1770</v>
      </c>
      <c r="AA381" s="309" t="s">
        <v>1771</v>
      </c>
      <c r="AB381" s="249"/>
      <c r="AC381" s="249"/>
      <c r="AD381" s="249"/>
      <c r="AE381" s="249"/>
      <c r="AF381" s="249"/>
    </row>
    <row r="382" spans="1:32" s="45" customFormat="1" ht="24" customHeight="1">
      <c r="A382" s="381"/>
      <c r="B382" s="381"/>
      <c r="C382" s="378"/>
      <c r="D382" s="413"/>
      <c r="E382" s="378"/>
      <c r="F382" s="413"/>
      <c r="G382" s="378"/>
      <c r="H382" s="413"/>
      <c r="I382" s="378"/>
      <c r="J382" s="414"/>
      <c r="K382" s="278"/>
      <c r="L382" s="414"/>
      <c r="M382" s="278"/>
      <c r="N382" s="248"/>
      <c r="O382" s="248"/>
      <c r="P382" s="248"/>
      <c r="Q382" s="248"/>
      <c r="R382" s="415"/>
      <c r="S382" s="278"/>
      <c r="T382" s="415"/>
      <c r="U382" s="278"/>
      <c r="V382" s="358"/>
      <c r="W382" s="278"/>
      <c r="X382" s="238"/>
      <c r="Y382" s="309"/>
      <c r="Z382" s="309"/>
      <c r="AA382" s="309" t="s">
        <v>1772</v>
      </c>
      <c r="AB382" s="249"/>
      <c r="AC382" s="249"/>
      <c r="AD382" s="249"/>
      <c r="AE382" s="249"/>
      <c r="AF382" s="249"/>
    </row>
    <row r="383" spans="1:32" s="45" customFormat="1" ht="24" customHeight="1">
      <c r="A383" s="381">
        <v>247</v>
      </c>
      <c r="B383" s="381" t="s">
        <v>433</v>
      </c>
      <c r="C383" s="378">
        <v>7542</v>
      </c>
      <c r="D383" s="413">
        <v>133</v>
      </c>
      <c r="E383" s="378">
        <v>42</v>
      </c>
      <c r="F383" s="413" t="s">
        <v>1351</v>
      </c>
      <c r="G383" s="378">
        <v>27</v>
      </c>
      <c r="H383" s="413">
        <v>0</v>
      </c>
      <c r="I383" s="378">
        <v>88</v>
      </c>
      <c r="J383" s="414">
        <f>SUM(G383*400+I383)</f>
        <v>10888</v>
      </c>
      <c r="K383" s="278"/>
      <c r="L383" s="414">
        <v>10888</v>
      </c>
      <c r="M383" s="278"/>
      <c r="N383" s="248"/>
      <c r="O383" s="248"/>
      <c r="P383" s="248"/>
      <c r="Q383" s="248"/>
      <c r="R383" s="415"/>
      <c r="S383" s="278"/>
      <c r="T383" s="415"/>
      <c r="U383" s="278"/>
      <c r="V383" s="358"/>
      <c r="W383" s="278"/>
      <c r="X383" s="238">
        <v>247</v>
      </c>
      <c r="Y383" s="309" t="s">
        <v>63</v>
      </c>
      <c r="Z383" s="309" t="s">
        <v>1773</v>
      </c>
      <c r="AA383" s="309" t="s">
        <v>1771</v>
      </c>
      <c r="AB383" s="249"/>
      <c r="AC383" s="249"/>
      <c r="AD383" s="249"/>
      <c r="AE383" s="249"/>
      <c r="AF383" s="249"/>
    </row>
    <row r="384" spans="1:32" s="45" customFormat="1" ht="24" customHeight="1">
      <c r="A384" s="381"/>
      <c r="B384" s="381"/>
      <c r="C384" s="378"/>
      <c r="D384" s="413"/>
      <c r="E384" s="378"/>
      <c r="F384" s="413"/>
      <c r="G384" s="378"/>
      <c r="H384" s="413"/>
      <c r="I384" s="378"/>
      <c r="J384" s="414"/>
      <c r="K384" s="278"/>
      <c r="L384" s="414"/>
      <c r="M384" s="278"/>
      <c r="N384" s="248"/>
      <c r="O384" s="248"/>
      <c r="P384" s="248"/>
      <c r="Q384" s="248"/>
      <c r="R384" s="415"/>
      <c r="S384" s="278"/>
      <c r="T384" s="415"/>
      <c r="U384" s="278"/>
      <c r="V384" s="358"/>
      <c r="W384" s="278"/>
      <c r="X384" s="238"/>
      <c r="Y384" s="309"/>
      <c r="Z384" s="309"/>
      <c r="AA384" s="309" t="s">
        <v>1774</v>
      </c>
      <c r="AB384" s="249"/>
      <c r="AC384" s="249"/>
      <c r="AD384" s="249"/>
      <c r="AE384" s="249"/>
      <c r="AF384" s="249"/>
    </row>
    <row r="385" spans="1:32" s="45" customFormat="1" ht="24" customHeight="1">
      <c r="A385" s="381">
        <v>248</v>
      </c>
      <c r="B385" s="381" t="s">
        <v>433</v>
      </c>
      <c r="C385" s="378">
        <v>7222</v>
      </c>
      <c r="D385" s="413">
        <v>125</v>
      </c>
      <c r="E385" s="378">
        <v>22</v>
      </c>
      <c r="F385" s="413" t="s">
        <v>1351</v>
      </c>
      <c r="G385" s="378">
        <v>4</v>
      </c>
      <c r="H385" s="413">
        <v>0</v>
      </c>
      <c r="I385" s="416">
        <v>83</v>
      </c>
      <c r="J385" s="414">
        <f>SUM(G385*400+I385)</f>
        <v>1683</v>
      </c>
      <c r="K385" s="278"/>
      <c r="L385" s="414">
        <v>1683</v>
      </c>
      <c r="M385" s="278"/>
      <c r="N385" s="248"/>
      <c r="O385" s="248"/>
      <c r="P385" s="248"/>
      <c r="Q385" s="248"/>
      <c r="R385" s="415"/>
      <c r="S385" s="278"/>
      <c r="T385" s="415"/>
      <c r="U385" s="278"/>
      <c r="V385" s="358"/>
      <c r="W385" s="278"/>
      <c r="X385" s="238">
        <v>248</v>
      </c>
      <c r="Y385" s="309" t="s">
        <v>86</v>
      </c>
      <c r="Z385" s="309" t="s">
        <v>1775</v>
      </c>
      <c r="AA385" s="309" t="s">
        <v>1776</v>
      </c>
      <c r="AB385" s="249"/>
      <c r="AC385" s="249"/>
      <c r="AD385" s="249"/>
      <c r="AE385" s="249"/>
      <c r="AF385" s="249"/>
    </row>
    <row r="386" spans="1:32" s="45" customFormat="1" ht="24" customHeight="1">
      <c r="A386" s="381"/>
      <c r="B386" s="381" t="s">
        <v>433</v>
      </c>
      <c r="C386" s="378">
        <v>2210</v>
      </c>
      <c r="D386" s="413">
        <v>97</v>
      </c>
      <c r="E386" s="378">
        <v>10</v>
      </c>
      <c r="F386" s="413"/>
      <c r="G386" s="378">
        <v>14</v>
      </c>
      <c r="H386" s="413">
        <v>0</v>
      </c>
      <c r="I386" s="378">
        <v>65</v>
      </c>
      <c r="J386" s="414">
        <f>SUM(G386*400+I386)</f>
        <v>5665</v>
      </c>
      <c r="K386" s="278"/>
      <c r="L386" s="414">
        <v>5665</v>
      </c>
      <c r="M386" s="278"/>
      <c r="N386" s="248"/>
      <c r="O386" s="248"/>
      <c r="P386" s="248"/>
      <c r="Q386" s="248"/>
      <c r="R386" s="415"/>
      <c r="S386" s="278"/>
      <c r="T386" s="415"/>
      <c r="U386" s="278"/>
      <c r="V386" s="358"/>
      <c r="W386" s="278"/>
      <c r="X386" s="238"/>
      <c r="Y386" s="309"/>
      <c r="Z386" s="309"/>
      <c r="AA386" s="309"/>
      <c r="AB386" s="249"/>
      <c r="AC386" s="249"/>
      <c r="AD386" s="249"/>
      <c r="AE386" s="249"/>
      <c r="AF386" s="249"/>
    </row>
    <row r="387" spans="1:32" s="45" customFormat="1" ht="24" customHeight="1">
      <c r="A387" s="381">
        <v>249</v>
      </c>
      <c r="B387" s="381" t="s">
        <v>433</v>
      </c>
      <c r="C387" s="378">
        <v>7454</v>
      </c>
      <c r="D387" s="413">
        <v>135</v>
      </c>
      <c r="E387" s="378">
        <v>54</v>
      </c>
      <c r="F387" s="413" t="s">
        <v>1351</v>
      </c>
      <c r="G387" s="378">
        <v>13</v>
      </c>
      <c r="H387" s="413">
        <v>1</v>
      </c>
      <c r="I387" s="416">
        <v>64</v>
      </c>
      <c r="J387" s="414">
        <f>SUM(G387*400+H387*100+I387)</f>
        <v>5364</v>
      </c>
      <c r="K387" s="278"/>
      <c r="L387" s="414">
        <v>5364</v>
      </c>
      <c r="M387" s="278"/>
      <c r="N387" s="248"/>
      <c r="O387" s="248"/>
      <c r="P387" s="248"/>
      <c r="Q387" s="248"/>
      <c r="R387" s="415"/>
      <c r="S387" s="278"/>
      <c r="T387" s="415"/>
      <c r="U387" s="278"/>
      <c r="V387" s="358"/>
      <c r="W387" s="278"/>
      <c r="X387" s="238">
        <v>249</v>
      </c>
      <c r="Y387" s="309" t="s">
        <v>86</v>
      </c>
      <c r="Z387" s="309" t="s">
        <v>1777</v>
      </c>
      <c r="AA387" s="309" t="s">
        <v>1778</v>
      </c>
      <c r="AB387" s="249"/>
      <c r="AC387" s="249"/>
      <c r="AD387" s="249"/>
      <c r="AE387" s="249"/>
      <c r="AF387" s="249"/>
    </row>
    <row r="388" spans="1:32" s="45" customFormat="1" ht="24" customHeight="1">
      <c r="A388" s="381"/>
      <c r="B388" s="381" t="s">
        <v>433</v>
      </c>
      <c r="C388" s="378">
        <v>7221</v>
      </c>
      <c r="D388" s="413">
        <v>124</v>
      </c>
      <c r="E388" s="378">
        <v>21</v>
      </c>
      <c r="F388" s="413"/>
      <c r="G388" s="378">
        <v>4</v>
      </c>
      <c r="H388" s="413">
        <v>3</v>
      </c>
      <c r="I388" s="378">
        <v>82</v>
      </c>
      <c r="J388" s="414">
        <f>SUM(G388*400+H388*100+I388)</f>
        <v>1982</v>
      </c>
      <c r="K388" s="278"/>
      <c r="L388" s="414">
        <v>1982</v>
      </c>
      <c r="M388" s="278"/>
      <c r="N388" s="248"/>
      <c r="O388" s="248"/>
      <c r="P388" s="248"/>
      <c r="Q388" s="248"/>
      <c r="R388" s="415"/>
      <c r="S388" s="278"/>
      <c r="T388" s="415"/>
      <c r="U388" s="278"/>
      <c r="V388" s="358"/>
      <c r="W388" s="278"/>
      <c r="X388" s="238"/>
      <c r="Y388" s="309"/>
      <c r="Z388" s="309"/>
      <c r="AA388" s="309"/>
      <c r="AB388" s="249"/>
      <c r="AC388" s="249"/>
      <c r="AD388" s="249"/>
      <c r="AE388" s="249"/>
      <c r="AF388" s="249"/>
    </row>
    <row r="389" spans="1:32" s="45" customFormat="1" ht="24" customHeight="1">
      <c r="A389" s="381">
        <v>250</v>
      </c>
      <c r="B389" s="381" t="s">
        <v>433</v>
      </c>
      <c r="C389" s="378">
        <v>1018</v>
      </c>
      <c r="D389" s="413">
        <v>55</v>
      </c>
      <c r="E389" s="378">
        <v>18</v>
      </c>
      <c r="F389" s="413" t="s">
        <v>1351</v>
      </c>
      <c r="G389" s="378">
        <v>7</v>
      </c>
      <c r="H389" s="413">
        <v>1</v>
      </c>
      <c r="I389" s="378">
        <v>18</v>
      </c>
      <c r="J389" s="414">
        <f>SUM(G389*400+H389*100+I389)</f>
        <v>2918</v>
      </c>
      <c r="K389" s="278"/>
      <c r="L389" s="414">
        <v>2918</v>
      </c>
      <c r="M389" s="278"/>
      <c r="N389" s="248"/>
      <c r="O389" s="248"/>
      <c r="P389" s="248"/>
      <c r="Q389" s="248"/>
      <c r="R389" s="415"/>
      <c r="S389" s="278"/>
      <c r="T389" s="415"/>
      <c r="U389" s="278"/>
      <c r="V389" s="358"/>
      <c r="W389" s="278"/>
      <c r="X389" s="238">
        <v>250</v>
      </c>
      <c r="Y389" s="309" t="s">
        <v>70</v>
      </c>
      <c r="Z389" s="309" t="s">
        <v>1779</v>
      </c>
      <c r="AA389" s="309" t="s">
        <v>1780</v>
      </c>
      <c r="AB389" s="249"/>
      <c r="AC389" s="249"/>
      <c r="AD389" s="249"/>
      <c r="AE389" s="249"/>
      <c r="AF389" s="249"/>
    </row>
    <row r="390" spans="1:32" s="45" customFormat="1" ht="24" customHeight="1">
      <c r="A390" s="381"/>
      <c r="B390" s="381" t="s">
        <v>433</v>
      </c>
      <c r="C390" s="378">
        <v>8621</v>
      </c>
      <c r="D390" s="413">
        <v>154</v>
      </c>
      <c r="E390" s="378">
        <v>21</v>
      </c>
      <c r="F390" s="413"/>
      <c r="G390" s="378">
        <v>8</v>
      </c>
      <c r="H390" s="378">
        <v>0</v>
      </c>
      <c r="I390" s="378">
        <v>0</v>
      </c>
      <c r="J390" s="414">
        <f>SUM(G390*400)</f>
        <v>3200</v>
      </c>
      <c r="K390" s="278"/>
      <c r="L390" s="414">
        <v>3200</v>
      </c>
      <c r="M390" s="278"/>
      <c r="N390" s="248"/>
      <c r="O390" s="248"/>
      <c r="P390" s="248"/>
      <c r="Q390" s="248"/>
      <c r="R390" s="415"/>
      <c r="S390" s="278"/>
      <c r="T390" s="415"/>
      <c r="U390" s="278"/>
      <c r="V390" s="358"/>
      <c r="W390" s="278"/>
      <c r="X390" s="238"/>
      <c r="Y390" s="309"/>
      <c r="Z390" s="309"/>
      <c r="AA390" s="309"/>
      <c r="AB390" s="249"/>
      <c r="AC390" s="249"/>
      <c r="AD390" s="249"/>
      <c r="AE390" s="249"/>
      <c r="AF390" s="249"/>
    </row>
    <row r="391" spans="1:32" s="45" customFormat="1" ht="24" customHeight="1">
      <c r="A391" s="381">
        <v>251</v>
      </c>
      <c r="B391" s="381" t="s">
        <v>433</v>
      </c>
      <c r="C391" s="378">
        <v>994</v>
      </c>
      <c r="D391" s="413">
        <v>7</v>
      </c>
      <c r="E391" s="378">
        <v>94</v>
      </c>
      <c r="F391" s="413" t="s">
        <v>1351</v>
      </c>
      <c r="G391" s="378">
        <v>28</v>
      </c>
      <c r="H391" s="413">
        <v>3</v>
      </c>
      <c r="I391" s="378">
        <v>51</v>
      </c>
      <c r="J391" s="414">
        <f>SUM(G391*400+H391*100+I391)</f>
        <v>11551</v>
      </c>
      <c r="K391" s="278"/>
      <c r="L391" s="414">
        <v>11551</v>
      </c>
      <c r="M391" s="278"/>
      <c r="N391" s="248"/>
      <c r="O391" s="248"/>
      <c r="P391" s="248"/>
      <c r="Q391" s="248"/>
      <c r="R391" s="415"/>
      <c r="S391" s="278"/>
      <c r="T391" s="415"/>
      <c r="U391" s="278"/>
      <c r="V391" s="358"/>
      <c r="W391" s="278"/>
      <c r="X391" s="238">
        <v>251</v>
      </c>
      <c r="Y391" s="309" t="s">
        <v>70</v>
      </c>
      <c r="Z391" s="309" t="s">
        <v>1781</v>
      </c>
      <c r="AA391" s="309" t="s">
        <v>1782</v>
      </c>
      <c r="AB391" s="249"/>
      <c r="AC391" s="249"/>
      <c r="AD391" s="249"/>
      <c r="AE391" s="249"/>
      <c r="AF391" s="249"/>
    </row>
    <row r="392" spans="1:32" s="45" customFormat="1" ht="24" customHeight="1">
      <c r="A392" s="381">
        <v>252</v>
      </c>
      <c r="B392" s="381" t="s">
        <v>433</v>
      </c>
      <c r="C392" s="378">
        <v>996</v>
      </c>
      <c r="D392" s="413">
        <v>3</v>
      </c>
      <c r="E392" s="378">
        <v>96</v>
      </c>
      <c r="F392" s="413" t="s">
        <v>1351</v>
      </c>
      <c r="G392" s="378">
        <v>12</v>
      </c>
      <c r="H392" s="413">
        <v>3</v>
      </c>
      <c r="I392" s="378">
        <v>97</v>
      </c>
      <c r="J392" s="414">
        <f>SUM(G392*400+H392*100+I392)</f>
        <v>5197</v>
      </c>
      <c r="K392" s="278"/>
      <c r="L392" s="414">
        <v>5197</v>
      </c>
      <c r="M392" s="278"/>
      <c r="N392" s="248"/>
      <c r="O392" s="248"/>
      <c r="P392" s="248"/>
      <c r="Q392" s="248"/>
      <c r="R392" s="415"/>
      <c r="S392" s="278"/>
      <c r="T392" s="415"/>
      <c r="U392" s="278"/>
      <c r="V392" s="358"/>
      <c r="W392" s="278"/>
      <c r="X392" s="238">
        <v>252</v>
      </c>
      <c r="Y392" s="309" t="s">
        <v>63</v>
      </c>
      <c r="Z392" s="309" t="s">
        <v>1783</v>
      </c>
      <c r="AA392" s="309" t="s">
        <v>1782</v>
      </c>
      <c r="AB392" s="249"/>
      <c r="AC392" s="249"/>
      <c r="AD392" s="249"/>
      <c r="AE392" s="249"/>
      <c r="AF392" s="249"/>
    </row>
    <row r="393" spans="1:32" s="45" customFormat="1" ht="24" customHeight="1">
      <c r="A393" s="381">
        <v>253</v>
      </c>
      <c r="B393" s="381" t="s">
        <v>433</v>
      </c>
      <c r="C393" s="378">
        <v>1260</v>
      </c>
      <c r="D393" s="413">
        <v>33</v>
      </c>
      <c r="E393" s="378">
        <v>60</v>
      </c>
      <c r="F393" s="413" t="s">
        <v>1351</v>
      </c>
      <c r="G393" s="378">
        <v>13</v>
      </c>
      <c r="H393" s="413">
        <v>0</v>
      </c>
      <c r="I393" s="416" t="s">
        <v>508</v>
      </c>
      <c r="J393" s="414">
        <f>SUM(G393*400+I393)</f>
        <v>5201</v>
      </c>
      <c r="K393" s="278"/>
      <c r="L393" s="414">
        <v>5201</v>
      </c>
      <c r="M393" s="278"/>
      <c r="N393" s="248"/>
      <c r="O393" s="248"/>
      <c r="P393" s="248"/>
      <c r="Q393" s="248"/>
      <c r="R393" s="415"/>
      <c r="S393" s="278"/>
      <c r="T393" s="415"/>
      <c r="U393" s="278"/>
      <c r="V393" s="358"/>
      <c r="W393" s="278"/>
      <c r="X393" s="238">
        <v>253</v>
      </c>
      <c r="Y393" s="309" t="s">
        <v>70</v>
      </c>
      <c r="Z393" s="309" t="s">
        <v>1784</v>
      </c>
      <c r="AA393" s="309" t="s">
        <v>1785</v>
      </c>
      <c r="AB393" s="249"/>
      <c r="AC393" s="249"/>
      <c r="AD393" s="249"/>
      <c r="AE393" s="249"/>
      <c r="AF393" s="249"/>
    </row>
    <row r="394" spans="1:32" s="45" customFormat="1" ht="24" customHeight="1">
      <c r="A394" s="381">
        <v>254</v>
      </c>
      <c r="B394" s="381" t="s">
        <v>433</v>
      </c>
      <c r="C394" s="378">
        <v>1012</v>
      </c>
      <c r="D394" s="413">
        <v>84</v>
      </c>
      <c r="E394" s="378">
        <v>12</v>
      </c>
      <c r="F394" s="413" t="s">
        <v>1351</v>
      </c>
      <c r="G394" s="378">
        <v>18</v>
      </c>
      <c r="H394" s="413">
        <v>1</v>
      </c>
      <c r="I394" s="378">
        <v>67</v>
      </c>
      <c r="J394" s="414">
        <f>SUM(G394*400+H394*100+I394)</f>
        <v>7367</v>
      </c>
      <c r="K394" s="278"/>
      <c r="L394" s="414">
        <v>7367</v>
      </c>
      <c r="M394" s="278"/>
      <c r="N394" s="248"/>
      <c r="O394" s="248"/>
      <c r="P394" s="248"/>
      <c r="Q394" s="248"/>
      <c r="R394" s="415"/>
      <c r="S394" s="278"/>
      <c r="T394" s="415"/>
      <c r="U394" s="278"/>
      <c r="V394" s="358"/>
      <c r="W394" s="278"/>
      <c r="X394" s="238">
        <v>254</v>
      </c>
      <c r="Y394" s="309" t="s">
        <v>63</v>
      </c>
      <c r="Z394" s="309" t="s">
        <v>1786</v>
      </c>
      <c r="AA394" s="309" t="s">
        <v>1787</v>
      </c>
      <c r="AB394" s="249"/>
      <c r="AC394" s="249"/>
      <c r="AD394" s="249"/>
      <c r="AE394" s="249"/>
      <c r="AF394" s="249"/>
    </row>
    <row r="395" spans="1:32" s="45" customFormat="1" ht="24" customHeight="1">
      <c r="A395" s="381">
        <v>255</v>
      </c>
      <c r="B395" s="381" t="s">
        <v>433</v>
      </c>
      <c r="C395" s="378">
        <v>1017</v>
      </c>
      <c r="D395" s="413">
        <v>54</v>
      </c>
      <c r="E395" s="378">
        <v>17</v>
      </c>
      <c r="F395" s="413" t="s">
        <v>1351</v>
      </c>
      <c r="G395" s="378">
        <v>9</v>
      </c>
      <c r="H395" s="413">
        <v>0</v>
      </c>
      <c r="I395" s="378">
        <v>86</v>
      </c>
      <c r="J395" s="414">
        <f>SUM(G395*400+I395)</f>
        <v>3686</v>
      </c>
      <c r="K395" s="278"/>
      <c r="L395" s="414">
        <v>3686</v>
      </c>
      <c r="M395" s="278"/>
      <c r="N395" s="248"/>
      <c r="O395" s="248"/>
      <c r="P395" s="248"/>
      <c r="Q395" s="248"/>
      <c r="R395" s="415"/>
      <c r="S395" s="278"/>
      <c r="T395" s="415"/>
      <c r="U395" s="278"/>
      <c r="V395" s="358"/>
      <c r="W395" s="278"/>
      <c r="X395" s="238">
        <v>255</v>
      </c>
      <c r="Y395" s="309" t="s">
        <v>86</v>
      </c>
      <c r="Z395" s="309" t="s">
        <v>1788</v>
      </c>
      <c r="AA395" s="309" t="s">
        <v>1789</v>
      </c>
      <c r="AB395" s="249"/>
      <c r="AC395" s="249"/>
      <c r="AD395" s="249"/>
      <c r="AE395" s="249"/>
      <c r="AF395" s="249"/>
    </row>
    <row r="396" spans="1:32" s="45" customFormat="1" ht="24" customHeight="1">
      <c r="A396" s="381"/>
      <c r="B396" s="381" t="s">
        <v>433</v>
      </c>
      <c r="C396" s="378">
        <v>5352</v>
      </c>
      <c r="D396" s="413">
        <v>119</v>
      </c>
      <c r="E396" s="378">
        <v>52</v>
      </c>
      <c r="F396" s="413"/>
      <c r="G396" s="378">
        <v>13</v>
      </c>
      <c r="H396" s="413">
        <v>0</v>
      </c>
      <c r="I396" s="416" t="s">
        <v>846</v>
      </c>
      <c r="J396" s="414">
        <f>SUM(G396*400+I396)</f>
        <v>5202</v>
      </c>
      <c r="K396" s="278"/>
      <c r="L396" s="414">
        <v>5202</v>
      </c>
      <c r="M396" s="278"/>
      <c r="N396" s="248"/>
      <c r="O396" s="248"/>
      <c r="P396" s="248"/>
      <c r="Q396" s="248"/>
      <c r="R396" s="415"/>
      <c r="S396" s="278"/>
      <c r="T396" s="415"/>
      <c r="U396" s="278"/>
      <c r="V396" s="358"/>
      <c r="W396" s="278"/>
      <c r="X396" s="238"/>
      <c r="Y396" s="309"/>
      <c r="Z396" s="309"/>
      <c r="AA396" s="309"/>
      <c r="AB396" s="249"/>
      <c r="AC396" s="249"/>
      <c r="AD396" s="249"/>
      <c r="AE396" s="249"/>
      <c r="AF396" s="249"/>
    </row>
    <row r="397" spans="1:32" s="45" customFormat="1" ht="24" customHeight="1">
      <c r="A397" s="381">
        <v>256</v>
      </c>
      <c r="B397" s="381" t="s">
        <v>433</v>
      </c>
      <c r="C397" s="378">
        <v>3957</v>
      </c>
      <c r="D397" s="413">
        <v>72</v>
      </c>
      <c r="E397" s="378">
        <v>57</v>
      </c>
      <c r="F397" s="413" t="s">
        <v>1351</v>
      </c>
      <c r="G397" s="378">
        <v>7</v>
      </c>
      <c r="H397" s="413">
        <v>1</v>
      </c>
      <c r="I397" s="416" t="s">
        <v>846</v>
      </c>
      <c r="J397" s="414">
        <f>SUM(G397*400+H397*100+I397)</f>
        <v>2902</v>
      </c>
      <c r="K397" s="278"/>
      <c r="L397" s="414">
        <v>2902</v>
      </c>
      <c r="M397" s="278"/>
      <c r="N397" s="248"/>
      <c r="O397" s="248"/>
      <c r="P397" s="248"/>
      <c r="Q397" s="248"/>
      <c r="R397" s="415"/>
      <c r="S397" s="278"/>
      <c r="T397" s="415"/>
      <c r="U397" s="278"/>
      <c r="V397" s="358"/>
      <c r="W397" s="278"/>
      <c r="X397" s="238">
        <v>256</v>
      </c>
      <c r="Y397" s="309" t="s">
        <v>63</v>
      </c>
      <c r="Z397" s="309" t="s">
        <v>1790</v>
      </c>
      <c r="AA397" s="309" t="s">
        <v>1791</v>
      </c>
      <c r="AB397" s="249"/>
      <c r="AC397" s="249"/>
      <c r="AD397" s="249"/>
      <c r="AE397" s="249"/>
      <c r="AF397" s="249"/>
    </row>
    <row r="398" spans="1:32" s="45" customFormat="1" ht="24" customHeight="1">
      <c r="A398" s="381"/>
      <c r="B398" s="381" t="s">
        <v>433</v>
      </c>
      <c r="C398" s="378">
        <v>8535</v>
      </c>
      <c r="D398" s="413">
        <v>256</v>
      </c>
      <c r="E398" s="378">
        <v>35</v>
      </c>
      <c r="F398" s="413"/>
      <c r="G398" s="378">
        <v>6</v>
      </c>
      <c r="H398" s="378">
        <v>0</v>
      </c>
      <c r="I398" s="378">
        <v>0</v>
      </c>
      <c r="J398" s="414">
        <f>SUM(G398*400)</f>
        <v>2400</v>
      </c>
      <c r="K398" s="278"/>
      <c r="L398" s="414">
        <v>2400</v>
      </c>
      <c r="M398" s="278"/>
      <c r="N398" s="248"/>
      <c r="O398" s="248"/>
      <c r="P398" s="248"/>
      <c r="Q398" s="248"/>
      <c r="R398" s="415"/>
      <c r="S398" s="278"/>
      <c r="T398" s="415"/>
      <c r="U398" s="278"/>
      <c r="V398" s="358"/>
      <c r="W398" s="278"/>
      <c r="X398" s="238"/>
      <c r="Y398" s="309"/>
      <c r="Z398" s="309"/>
      <c r="AA398" s="309"/>
      <c r="AB398" s="249"/>
      <c r="AC398" s="249"/>
      <c r="AD398" s="249"/>
      <c r="AE398" s="249"/>
      <c r="AF398" s="249"/>
    </row>
    <row r="399" spans="1:32" s="45" customFormat="1" ht="24" customHeight="1">
      <c r="A399" s="381">
        <v>257</v>
      </c>
      <c r="B399" s="381" t="s">
        <v>433</v>
      </c>
      <c r="C399" s="378">
        <v>3952</v>
      </c>
      <c r="D399" s="413">
        <v>92</v>
      </c>
      <c r="E399" s="378">
        <v>52</v>
      </c>
      <c r="F399" s="413" t="s">
        <v>1351</v>
      </c>
      <c r="G399" s="378">
        <v>13</v>
      </c>
      <c r="H399" s="378">
        <v>0</v>
      </c>
      <c r="I399" s="378">
        <v>0</v>
      </c>
      <c r="J399" s="414">
        <f>SUM(G399*400)</f>
        <v>5200</v>
      </c>
      <c r="K399" s="278"/>
      <c r="L399" s="414">
        <v>5200</v>
      </c>
      <c r="M399" s="278"/>
      <c r="N399" s="248"/>
      <c r="O399" s="248"/>
      <c r="P399" s="248"/>
      <c r="Q399" s="248"/>
      <c r="R399" s="415"/>
      <c r="S399" s="278"/>
      <c r="T399" s="415"/>
      <c r="U399" s="278"/>
      <c r="V399" s="358"/>
      <c r="W399" s="278"/>
      <c r="X399" s="238">
        <v>257</v>
      </c>
      <c r="Y399" s="309" t="s">
        <v>70</v>
      </c>
      <c r="Z399" s="309" t="s">
        <v>1792</v>
      </c>
      <c r="AA399" s="309" t="s">
        <v>1793</v>
      </c>
      <c r="AB399" s="249"/>
      <c r="AC399" s="249"/>
      <c r="AD399" s="249"/>
      <c r="AE399" s="249"/>
      <c r="AF399" s="249"/>
    </row>
    <row r="400" spans="1:32" s="45" customFormat="1" ht="24" customHeight="1">
      <c r="A400" s="381">
        <v>258</v>
      </c>
      <c r="B400" s="381" t="s">
        <v>433</v>
      </c>
      <c r="C400" s="378">
        <v>5445</v>
      </c>
      <c r="D400" s="413">
        <v>47</v>
      </c>
      <c r="E400" s="378">
        <v>45</v>
      </c>
      <c r="F400" s="413" t="s">
        <v>1351</v>
      </c>
      <c r="G400" s="378">
        <v>16</v>
      </c>
      <c r="H400" s="378">
        <v>0</v>
      </c>
      <c r="I400" s="378">
        <v>0</v>
      </c>
      <c r="J400" s="414">
        <f>SUM(G400*400)</f>
        <v>6400</v>
      </c>
      <c r="K400" s="278"/>
      <c r="L400" s="414">
        <v>6400</v>
      </c>
      <c r="M400" s="278"/>
      <c r="N400" s="248"/>
      <c r="O400" s="248"/>
      <c r="P400" s="248"/>
      <c r="Q400" s="248"/>
      <c r="R400" s="415"/>
      <c r="S400" s="278"/>
      <c r="T400" s="415"/>
      <c r="U400" s="278"/>
      <c r="V400" s="358"/>
      <c r="W400" s="278"/>
      <c r="X400" s="238">
        <v>258</v>
      </c>
      <c r="Y400" s="309" t="s">
        <v>63</v>
      </c>
      <c r="Z400" s="309" t="s">
        <v>1794</v>
      </c>
      <c r="AA400" s="309" t="s">
        <v>1795</v>
      </c>
      <c r="AB400" s="249"/>
      <c r="AC400" s="249"/>
      <c r="AD400" s="249"/>
      <c r="AE400" s="249"/>
      <c r="AF400" s="249"/>
    </row>
    <row r="401" spans="1:32" s="45" customFormat="1" ht="24" customHeight="1">
      <c r="A401" s="381">
        <v>259</v>
      </c>
      <c r="B401" s="381" t="s">
        <v>433</v>
      </c>
      <c r="C401" s="378">
        <v>1258</v>
      </c>
      <c r="D401" s="413">
        <v>30</v>
      </c>
      <c r="E401" s="378">
        <v>58</v>
      </c>
      <c r="F401" s="413" t="s">
        <v>1351</v>
      </c>
      <c r="G401" s="378">
        <v>28</v>
      </c>
      <c r="H401" s="413">
        <v>0</v>
      </c>
      <c r="I401" s="378">
        <v>20</v>
      </c>
      <c r="J401" s="414">
        <f>SUM(G401*400+I401)</f>
        <v>11220</v>
      </c>
      <c r="K401" s="278"/>
      <c r="L401" s="414">
        <v>11220</v>
      </c>
      <c r="M401" s="278"/>
      <c r="N401" s="248"/>
      <c r="O401" s="248"/>
      <c r="P401" s="248"/>
      <c r="Q401" s="248"/>
      <c r="R401" s="415"/>
      <c r="S401" s="278"/>
      <c r="T401" s="415"/>
      <c r="U401" s="278"/>
      <c r="V401" s="358"/>
      <c r="W401" s="278"/>
      <c r="X401" s="238">
        <v>259</v>
      </c>
      <c r="Y401" s="309" t="s">
        <v>63</v>
      </c>
      <c r="Z401" s="309" t="s">
        <v>1796</v>
      </c>
      <c r="AA401" s="309" t="s">
        <v>1797</v>
      </c>
      <c r="AB401" s="249"/>
      <c r="AC401" s="249"/>
      <c r="AD401" s="249"/>
      <c r="AE401" s="249"/>
      <c r="AF401" s="249"/>
    </row>
    <row r="402" spans="1:32" s="45" customFormat="1" ht="24" customHeight="1">
      <c r="A402" s="381">
        <v>260</v>
      </c>
      <c r="B402" s="381" t="s">
        <v>433</v>
      </c>
      <c r="C402" s="378">
        <v>992</v>
      </c>
      <c r="D402" s="413">
        <v>22</v>
      </c>
      <c r="E402" s="378">
        <v>92</v>
      </c>
      <c r="F402" s="413" t="s">
        <v>1351</v>
      </c>
      <c r="G402" s="378">
        <v>28</v>
      </c>
      <c r="H402" s="378">
        <v>0</v>
      </c>
      <c r="I402" s="378">
        <v>0</v>
      </c>
      <c r="J402" s="414">
        <f>SUM(G402*400)</f>
        <v>11200</v>
      </c>
      <c r="K402" s="278"/>
      <c r="L402" s="414">
        <v>11200</v>
      </c>
      <c r="M402" s="278"/>
      <c r="N402" s="248"/>
      <c r="O402" s="248"/>
      <c r="P402" s="248"/>
      <c r="Q402" s="248"/>
      <c r="R402" s="415"/>
      <c r="S402" s="278"/>
      <c r="T402" s="415"/>
      <c r="U402" s="278"/>
      <c r="V402" s="358"/>
      <c r="W402" s="278"/>
      <c r="X402" s="238">
        <v>260</v>
      </c>
      <c r="Y402" s="309" t="s">
        <v>86</v>
      </c>
      <c r="Z402" s="309" t="s">
        <v>1798</v>
      </c>
      <c r="AA402" s="309" t="s">
        <v>1799</v>
      </c>
      <c r="AB402" s="249"/>
      <c r="AC402" s="249"/>
      <c r="AD402" s="249"/>
      <c r="AE402" s="249"/>
      <c r="AF402" s="249"/>
    </row>
    <row r="403" spans="1:32" s="45" customFormat="1" ht="24" customHeight="1">
      <c r="A403" s="381">
        <v>261</v>
      </c>
      <c r="B403" s="381" t="s">
        <v>433</v>
      </c>
      <c r="C403" s="378">
        <v>991</v>
      </c>
      <c r="D403" s="413">
        <v>21</v>
      </c>
      <c r="E403" s="378">
        <v>91</v>
      </c>
      <c r="F403" s="413" t="s">
        <v>1351</v>
      </c>
      <c r="G403" s="378">
        <v>23</v>
      </c>
      <c r="H403" s="413">
        <v>0</v>
      </c>
      <c r="I403" s="378">
        <v>99</v>
      </c>
      <c r="J403" s="414">
        <f>SUM(G403*400+I403)</f>
        <v>9299</v>
      </c>
      <c r="K403" s="278"/>
      <c r="L403" s="414">
        <v>9299</v>
      </c>
      <c r="M403" s="278"/>
      <c r="N403" s="248"/>
      <c r="O403" s="248"/>
      <c r="P403" s="248"/>
      <c r="Q403" s="248"/>
      <c r="R403" s="415"/>
      <c r="S403" s="278"/>
      <c r="T403" s="415"/>
      <c r="U403" s="278"/>
      <c r="V403" s="358"/>
      <c r="W403" s="278"/>
      <c r="X403" s="238">
        <v>261</v>
      </c>
      <c r="Y403" s="309" t="s">
        <v>86</v>
      </c>
      <c r="Z403" s="309" t="s">
        <v>1800</v>
      </c>
      <c r="AA403" s="309" t="s">
        <v>1801</v>
      </c>
      <c r="AB403" s="249"/>
      <c r="AC403" s="249"/>
      <c r="AD403" s="249"/>
      <c r="AE403" s="249"/>
      <c r="AF403" s="249"/>
    </row>
    <row r="404" spans="1:32" s="45" customFormat="1" ht="24" customHeight="1">
      <c r="A404" s="381">
        <v>262</v>
      </c>
      <c r="B404" s="381" t="s">
        <v>433</v>
      </c>
      <c r="C404" s="378">
        <v>5642</v>
      </c>
      <c r="D404" s="413">
        <v>31</v>
      </c>
      <c r="E404" s="378">
        <v>42</v>
      </c>
      <c r="F404" s="413" t="s">
        <v>1351</v>
      </c>
      <c r="G404" s="378">
        <v>14</v>
      </c>
      <c r="H404" s="413">
        <v>0</v>
      </c>
      <c r="I404" s="416">
        <v>98</v>
      </c>
      <c r="J404" s="414">
        <f>SUM(G404*400+I404)</f>
        <v>5698</v>
      </c>
      <c r="K404" s="278"/>
      <c r="L404" s="414">
        <v>5698</v>
      </c>
      <c r="M404" s="278"/>
      <c r="N404" s="248"/>
      <c r="O404" s="248"/>
      <c r="P404" s="248"/>
      <c r="Q404" s="248"/>
      <c r="R404" s="415"/>
      <c r="S404" s="278"/>
      <c r="T404" s="415"/>
      <c r="U404" s="278"/>
      <c r="V404" s="358"/>
      <c r="W404" s="278"/>
      <c r="X404" s="238">
        <v>262</v>
      </c>
      <c r="Y404" s="309" t="s">
        <v>70</v>
      </c>
      <c r="Z404" s="309" t="s">
        <v>1802</v>
      </c>
      <c r="AA404" s="309" t="s">
        <v>1803</v>
      </c>
      <c r="AB404" s="249"/>
      <c r="AC404" s="249"/>
      <c r="AD404" s="249"/>
      <c r="AE404" s="249"/>
      <c r="AF404" s="249"/>
    </row>
    <row r="405" spans="1:32" s="45" customFormat="1" ht="24" customHeight="1">
      <c r="A405" s="381">
        <v>263</v>
      </c>
      <c r="B405" s="381" t="s">
        <v>433</v>
      </c>
      <c r="C405" s="378">
        <v>4486</v>
      </c>
      <c r="D405" s="413">
        <v>65</v>
      </c>
      <c r="E405" s="378">
        <v>86</v>
      </c>
      <c r="F405" s="413" t="s">
        <v>1351</v>
      </c>
      <c r="G405" s="378">
        <v>48</v>
      </c>
      <c r="H405" s="413">
        <v>2</v>
      </c>
      <c r="I405" s="416">
        <v>69</v>
      </c>
      <c r="J405" s="414">
        <f>SUM(G405*400+H405*100+I405)</f>
        <v>19469</v>
      </c>
      <c r="K405" s="278"/>
      <c r="L405" s="414">
        <v>19469</v>
      </c>
      <c r="M405" s="278"/>
      <c r="N405" s="248"/>
      <c r="O405" s="248"/>
      <c r="P405" s="248"/>
      <c r="Q405" s="248"/>
      <c r="R405" s="415"/>
      <c r="S405" s="278"/>
      <c r="T405" s="415"/>
      <c r="U405" s="278"/>
      <c r="V405" s="358"/>
      <c r="W405" s="278"/>
      <c r="X405" s="238">
        <v>263</v>
      </c>
      <c r="Y405" s="309" t="s">
        <v>86</v>
      </c>
      <c r="Z405" s="309" t="s">
        <v>1804</v>
      </c>
      <c r="AA405" s="309" t="s">
        <v>1805</v>
      </c>
      <c r="AB405" s="249"/>
      <c r="AC405" s="249"/>
      <c r="AD405" s="249"/>
      <c r="AE405" s="249"/>
      <c r="AF405" s="249"/>
    </row>
    <row r="406" spans="1:32" s="45" customFormat="1" ht="24" customHeight="1">
      <c r="A406" s="381"/>
      <c r="B406" s="381" t="s">
        <v>433</v>
      </c>
      <c r="C406" s="378">
        <v>7070</v>
      </c>
      <c r="D406" s="413">
        <v>87</v>
      </c>
      <c r="E406" s="378">
        <v>70</v>
      </c>
      <c r="F406" s="413"/>
      <c r="G406" s="378">
        <v>24</v>
      </c>
      <c r="H406" s="413">
        <v>1</v>
      </c>
      <c r="I406" s="416">
        <v>42</v>
      </c>
      <c r="J406" s="414">
        <f>SUM(G406*400+H406*100+I406)</f>
        <v>9742</v>
      </c>
      <c r="K406" s="278"/>
      <c r="L406" s="414">
        <v>9742</v>
      </c>
      <c r="M406" s="278"/>
      <c r="N406" s="248"/>
      <c r="O406" s="248"/>
      <c r="P406" s="248"/>
      <c r="Q406" s="248"/>
      <c r="R406" s="415"/>
      <c r="S406" s="278"/>
      <c r="T406" s="415"/>
      <c r="U406" s="278"/>
      <c r="V406" s="358"/>
      <c r="W406" s="278"/>
      <c r="X406" s="238"/>
      <c r="Y406" s="309"/>
      <c r="Z406" s="309"/>
      <c r="AA406" s="309"/>
      <c r="AB406" s="249"/>
      <c r="AC406" s="249"/>
      <c r="AD406" s="249"/>
      <c r="AE406" s="249"/>
      <c r="AF406" s="249"/>
    </row>
    <row r="407" spans="1:32" s="45" customFormat="1" ht="24" customHeight="1">
      <c r="A407" s="381"/>
      <c r="B407" s="381" t="s">
        <v>433</v>
      </c>
      <c r="C407" s="378">
        <v>7069</v>
      </c>
      <c r="D407" s="413">
        <v>88</v>
      </c>
      <c r="E407" s="378">
        <v>69</v>
      </c>
      <c r="F407" s="413"/>
      <c r="G407" s="378">
        <v>27</v>
      </c>
      <c r="H407" s="413">
        <v>0</v>
      </c>
      <c r="I407" s="416">
        <v>20</v>
      </c>
      <c r="J407" s="414">
        <f>SUM(G407*400+I407)</f>
        <v>10820</v>
      </c>
      <c r="K407" s="278"/>
      <c r="L407" s="414">
        <v>10820</v>
      </c>
      <c r="M407" s="278"/>
      <c r="N407" s="248"/>
      <c r="O407" s="248"/>
      <c r="P407" s="248"/>
      <c r="Q407" s="248"/>
      <c r="R407" s="415"/>
      <c r="S407" s="278"/>
      <c r="T407" s="415"/>
      <c r="U407" s="278"/>
      <c r="V407" s="358"/>
      <c r="W407" s="278"/>
      <c r="X407" s="238"/>
      <c r="Y407" s="309"/>
      <c r="Z407" s="309"/>
      <c r="AA407" s="309"/>
      <c r="AB407" s="249"/>
      <c r="AC407" s="249"/>
      <c r="AD407" s="249"/>
      <c r="AE407" s="249"/>
      <c r="AF407" s="249"/>
    </row>
    <row r="408" spans="1:32" s="45" customFormat="1" ht="24" customHeight="1">
      <c r="A408" s="381"/>
      <c r="B408" s="381" t="s">
        <v>433</v>
      </c>
      <c r="C408" s="378">
        <v>4484</v>
      </c>
      <c r="D408" s="413">
        <v>89</v>
      </c>
      <c r="E408" s="378">
        <v>84</v>
      </c>
      <c r="F408" s="413"/>
      <c r="G408" s="378">
        <v>22</v>
      </c>
      <c r="H408" s="413">
        <v>3</v>
      </c>
      <c r="I408" s="378">
        <v>46</v>
      </c>
      <c r="J408" s="414">
        <f>SUM(G408*400+H408*100+I408)</f>
        <v>9146</v>
      </c>
      <c r="K408" s="278"/>
      <c r="L408" s="414">
        <v>9146</v>
      </c>
      <c r="M408" s="278"/>
      <c r="N408" s="248"/>
      <c r="O408" s="248"/>
      <c r="P408" s="248"/>
      <c r="Q408" s="248"/>
      <c r="R408" s="415"/>
      <c r="S408" s="278"/>
      <c r="T408" s="415"/>
      <c r="U408" s="278"/>
      <c r="V408" s="358"/>
      <c r="W408" s="278"/>
      <c r="X408" s="238"/>
      <c r="Y408" s="309"/>
      <c r="Z408" s="309"/>
      <c r="AA408" s="309"/>
      <c r="AB408" s="249"/>
      <c r="AC408" s="249"/>
      <c r="AD408" s="249"/>
      <c r="AE408" s="249"/>
      <c r="AF408" s="249"/>
    </row>
    <row r="409" spans="1:32" s="45" customFormat="1" ht="24" customHeight="1">
      <c r="A409" s="381">
        <v>264</v>
      </c>
      <c r="B409" s="381" t="s">
        <v>433</v>
      </c>
      <c r="C409" s="378">
        <v>4996</v>
      </c>
      <c r="D409" s="413">
        <v>115</v>
      </c>
      <c r="E409" s="378">
        <v>96</v>
      </c>
      <c r="F409" s="413" t="s">
        <v>1351</v>
      </c>
      <c r="G409" s="378">
        <v>22</v>
      </c>
      <c r="H409" s="413">
        <v>1</v>
      </c>
      <c r="I409" s="378">
        <v>29</v>
      </c>
      <c r="J409" s="414">
        <f>SUM(G409*400+H409*100+I409)</f>
        <v>8929</v>
      </c>
      <c r="K409" s="278"/>
      <c r="L409" s="414">
        <v>8929</v>
      </c>
      <c r="M409" s="278"/>
      <c r="N409" s="248"/>
      <c r="O409" s="248"/>
      <c r="P409" s="248"/>
      <c r="Q409" s="248"/>
      <c r="R409" s="415"/>
      <c r="S409" s="278"/>
      <c r="T409" s="415"/>
      <c r="U409" s="278"/>
      <c r="V409" s="358"/>
      <c r="W409" s="278"/>
      <c r="X409" s="238">
        <v>264</v>
      </c>
      <c r="Y409" s="309" t="s">
        <v>63</v>
      </c>
      <c r="Z409" s="309" t="s">
        <v>1806</v>
      </c>
      <c r="AA409" s="309" t="s">
        <v>1807</v>
      </c>
      <c r="AB409" s="249"/>
      <c r="AC409" s="249"/>
      <c r="AD409" s="249"/>
      <c r="AE409" s="249"/>
      <c r="AF409" s="249"/>
    </row>
    <row r="410" spans="1:32" s="45" customFormat="1" ht="24" customHeight="1">
      <c r="A410" s="381">
        <v>265</v>
      </c>
      <c r="B410" s="381" t="s">
        <v>433</v>
      </c>
      <c r="C410" s="378">
        <v>6626</v>
      </c>
      <c r="D410" s="413">
        <v>4</v>
      </c>
      <c r="E410" s="378">
        <v>26</v>
      </c>
      <c r="F410" s="413" t="s">
        <v>1351</v>
      </c>
      <c r="G410" s="378">
        <v>10</v>
      </c>
      <c r="H410" s="413">
        <v>0</v>
      </c>
      <c r="I410" s="378">
        <v>25</v>
      </c>
      <c r="J410" s="414">
        <f>SUM(G410*400+I410)</f>
        <v>4025</v>
      </c>
      <c r="K410" s="278"/>
      <c r="L410" s="414">
        <v>4025</v>
      </c>
      <c r="M410" s="278"/>
      <c r="N410" s="248"/>
      <c r="O410" s="248"/>
      <c r="P410" s="248"/>
      <c r="Q410" s="248"/>
      <c r="R410" s="415"/>
      <c r="S410" s="278"/>
      <c r="T410" s="415"/>
      <c r="U410" s="278"/>
      <c r="V410" s="358"/>
      <c r="W410" s="278"/>
      <c r="X410" s="238">
        <v>265</v>
      </c>
      <c r="Y410" s="309" t="s">
        <v>63</v>
      </c>
      <c r="Z410" s="309" t="s">
        <v>1808</v>
      </c>
      <c r="AA410" s="309" t="s">
        <v>1809</v>
      </c>
      <c r="AB410" s="249"/>
      <c r="AC410" s="249"/>
      <c r="AD410" s="249"/>
      <c r="AE410" s="249"/>
      <c r="AF410" s="249"/>
    </row>
    <row r="411" spans="1:32" s="45" customFormat="1" ht="24" customHeight="1">
      <c r="A411" s="381">
        <v>266</v>
      </c>
      <c r="B411" s="381" t="s">
        <v>433</v>
      </c>
      <c r="C411" s="378">
        <v>930</v>
      </c>
      <c r="D411" s="413">
        <v>91</v>
      </c>
      <c r="E411" s="378">
        <v>30</v>
      </c>
      <c r="F411" s="413" t="s">
        <v>1351</v>
      </c>
      <c r="G411" s="378">
        <v>23</v>
      </c>
      <c r="H411" s="413">
        <v>2</v>
      </c>
      <c r="I411" s="378">
        <v>49</v>
      </c>
      <c r="J411" s="414">
        <f>SUM(G411*400+H411*100+I411)</f>
        <v>9449</v>
      </c>
      <c r="K411" s="278"/>
      <c r="L411" s="414">
        <v>9449</v>
      </c>
      <c r="M411" s="278"/>
      <c r="N411" s="248"/>
      <c r="O411" s="248"/>
      <c r="P411" s="248"/>
      <c r="Q411" s="248"/>
      <c r="R411" s="415"/>
      <c r="S411" s="278"/>
      <c r="T411" s="415"/>
      <c r="U411" s="278"/>
      <c r="V411" s="358"/>
      <c r="W411" s="278"/>
      <c r="X411" s="238">
        <v>266</v>
      </c>
      <c r="Y411" s="309" t="s">
        <v>63</v>
      </c>
      <c r="Z411" s="309" t="s">
        <v>1810</v>
      </c>
      <c r="AA411" s="309" t="s">
        <v>1811</v>
      </c>
      <c r="AB411" s="249"/>
      <c r="AC411" s="249"/>
      <c r="AD411" s="249"/>
      <c r="AE411" s="249"/>
      <c r="AF411" s="249"/>
    </row>
    <row r="412" spans="1:32" s="45" customFormat="1" ht="24" customHeight="1">
      <c r="A412" s="381">
        <v>267</v>
      </c>
      <c r="B412" s="381" t="s">
        <v>433</v>
      </c>
      <c r="C412" s="378">
        <v>1024</v>
      </c>
      <c r="D412" s="413">
        <v>71</v>
      </c>
      <c r="E412" s="378">
        <v>24</v>
      </c>
      <c r="F412" s="413" t="s">
        <v>1351</v>
      </c>
      <c r="G412" s="378">
        <v>28</v>
      </c>
      <c r="H412" s="413">
        <v>1</v>
      </c>
      <c r="I412" s="378">
        <v>96</v>
      </c>
      <c r="J412" s="414">
        <f>SUM(G412*400+H412*100+I412)</f>
        <v>11396</v>
      </c>
      <c r="K412" s="278"/>
      <c r="L412" s="414">
        <v>11396</v>
      </c>
      <c r="M412" s="278"/>
      <c r="N412" s="248"/>
      <c r="O412" s="248"/>
      <c r="P412" s="248"/>
      <c r="Q412" s="248"/>
      <c r="R412" s="415"/>
      <c r="S412" s="278"/>
      <c r="T412" s="415"/>
      <c r="U412" s="278"/>
      <c r="V412" s="358"/>
      <c r="W412" s="278"/>
      <c r="X412" s="238">
        <v>267</v>
      </c>
      <c r="Y412" s="309" t="s">
        <v>86</v>
      </c>
      <c r="Z412" s="309" t="s">
        <v>1812</v>
      </c>
      <c r="AA412" s="309" t="s">
        <v>1813</v>
      </c>
      <c r="AB412" s="249"/>
      <c r="AC412" s="249"/>
      <c r="AD412" s="249"/>
      <c r="AE412" s="249"/>
      <c r="AF412" s="249"/>
    </row>
    <row r="413" spans="1:32" s="45" customFormat="1" ht="24" customHeight="1">
      <c r="A413" s="381"/>
      <c r="B413" s="381"/>
      <c r="C413" s="378"/>
      <c r="D413" s="413"/>
      <c r="E413" s="378"/>
      <c r="F413" s="413"/>
      <c r="G413" s="378"/>
      <c r="H413" s="413"/>
      <c r="I413" s="378"/>
      <c r="J413" s="414"/>
      <c r="K413" s="278" t="s">
        <v>550</v>
      </c>
      <c r="L413" s="414"/>
      <c r="M413" s="278"/>
      <c r="N413" s="248"/>
      <c r="O413" s="248"/>
      <c r="P413" s="248"/>
      <c r="Q413" s="248"/>
      <c r="R413" s="415"/>
      <c r="S413" s="278"/>
      <c r="T413" s="415"/>
      <c r="U413" s="278"/>
      <c r="V413" s="358"/>
      <c r="W413" s="278"/>
      <c r="X413" s="238"/>
      <c r="Y413" s="309"/>
      <c r="Z413" s="309"/>
      <c r="AA413" s="309" t="s">
        <v>1814</v>
      </c>
      <c r="AB413" s="249"/>
      <c r="AC413" s="249"/>
      <c r="AD413" s="249"/>
      <c r="AE413" s="249"/>
      <c r="AF413" s="249"/>
    </row>
    <row r="414" spans="1:32" s="60" customFormat="1" ht="24" customHeight="1">
      <c r="A414" s="381">
        <v>268</v>
      </c>
      <c r="B414" s="381" t="s">
        <v>433</v>
      </c>
      <c r="C414" s="378">
        <v>1675</v>
      </c>
      <c r="D414" s="413">
        <v>58</v>
      </c>
      <c r="E414" s="378">
        <v>75</v>
      </c>
      <c r="F414" s="413" t="s">
        <v>1351</v>
      </c>
      <c r="G414" s="378">
        <v>8</v>
      </c>
      <c r="H414" s="413">
        <v>0</v>
      </c>
      <c r="I414" s="416">
        <v>15</v>
      </c>
      <c r="J414" s="414">
        <f>SUM(G414*400+I414)</f>
        <v>3215</v>
      </c>
      <c r="K414" s="278"/>
      <c r="L414" s="414">
        <v>3215</v>
      </c>
      <c r="M414" s="278"/>
      <c r="N414" s="248"/>
      <c r="O414" s="248"/>
      <c r="P414" s="248"/>
      <c r="Q414" s="248"/>
      <c r="R414" s="415"/>
      <c r="S414" s="278"/>
      <c r="T414" s="415"/>
      <c r="U414" s="278"/>
      <c r="V414" s="358"/>
      <c r="W414" s="278"/>
      <c r="X414" s="326">
        <v>268</v>
      </c>
      <c r="Y414" s="328" t="s">
        <v>63</v>
      </c>
      <c r="Z414" s="328" t="s">
        <v>1815</v>
      </c>
      <c r="AA414" s="328" t="s">
        <v>1816</v>
      </c>
      <c r="AB414" s="327"/>
      <c r="AC414" s="327"/>
      <c r="AD414" s="327"/>
      <c r="AE414" s="327"/>
      <c r="AF414" s="327"/>
    </row>
    <row r="415" spans="1:32" s="60" customFormat="1" ht="24" customHeight="1">
      <c r="A415" s="381"/>
      <c r="B415" s="381"/>
      <c r="C415" s="378">
        <v>2202</v>
      </c>
      <c r="D415" s="413">
        <v>56</v>
      </c>
      <c r="E415" s="378">
        <v>2</v>
      </c>
      <c r="F415" s="413"/>
      <c r="G415" s="378">
        <v>9</v>
      </c>
      <c r="H415" s="413">
        <v>3</v>
      </c>
      <c r="I415" s="378">
        <v>85</v>
      </c>
      <c r="J415" s="414">
        <f>SUM(G415*400+H415*100+I415)</f>
        <v>3985</v>
      </c>
      <c r="K415" s="278" t="s">
        <v>550</v>
      </c>
      <c r="L415" s="414">
        <v>3985</v>
      </c>
      <c r="M415" s="278"/>
      <c r="N415" s="248"/>
      <c r="O415" s="248"/>
      <c r="P415" s="248"/>
      <c r="Q415" s="248"/>
      <c r="R415" s="415"/>
      <c r="S415" s="278"/>
      <c r="T415" s="415"/>
      <c r="U415" s="278"/>
      <c r="V415" s="358"/>
      <c r="W415" s="278"/>
      <c r="X415" s="326"/>
      <c r="Y415" s="328"/>
      <c r="Z415" s="328"/>
      <c r="AA415" s="328" t="s">
        <v>1440</v>
      </c>
      <c r="AB415" s="327"/>
      <c r="AC415" s="327"/>
      <c r="AD415" s="327"/>
      <c r="AE415" s="327"/>
      <c r="AF415" s="327"/>
    </row>
    <row r="416" spans="1:32" s="45" customFormat="1" ht="24" customHeight="1">
      <c r="A416" s="381">
        <v>269</v>
      </c>
      <c r="B416" s="381" t="s">
        <v>433</v>
      </c>
      <c r="C416" s="378">
        <v>1264</v>
      </c>
      <c r="D416" s="413">
        <v>40</v>
      </c>
      <c r="E416" s="378">
        <v>64</v>
      </c>
      <c r="F416" s="413" t="s">
        <v>1351</v>
      </c>
      <c r="G416" s="378">
        <v>24</v>
      </c>
      <c r="H416" s="413">
        <v>2</v>
      </c>
      <c r="I416" s="378">
        <v>89</v>
      </c>
      <c r="J416" s="414">
        <f>SUM(G416*400+H416*100+I416)</f>
        <v>9889</v>
      </c>
      <c r="K416" s="278"/>
      <c r="L416" s="414">
        <v>9889</v>
      </c>
      <c r="M416" s="278"/>
      <c r="N416" s="248"/>
      <c r="O416" s="248"/>
      <c r="P416" s="248"/>
      <c r="Q416" s="248"/>
      <c r="R416" s="415"/>
      <c r="S416" s="278"/>
      <c r="T416" s="415"/>
      <c r="U416" s="278"/>
      <c r="V416" s="358"/>
      <c r="W416" s="278"/>
      <c r="X416" s="238">
        <v>269</v>
      </c>
      <c r="Y416" s="309" t="s">
        <v>70</v>
      </c>
      <c r="Z416" s="309" t="s">
        <v>1817</v>
      </c>
      <c r="AA416" s="309" t="s">
        <v>1818</v>
      </c>
      <c r="AB416" s="249"/>
      <c r="AC416" s="249"/>
      <c r="AD416" s="249"/>
      <c r="AE416" s="249"/>
      <c r="AF416" s="249"/>
    </row>
    <row r="417" spans="1:32" s="45" customFormat="1" ht="24" customHeight="1">
      <c r="A417" s="381">
        <v>270</v>
      </c>
      <c r="B417" s="381" t="s">
        <v>433</v>
      </c>
      <c r="C417" s="378">
        <v>2722</v>
      </c>
      <c r="D417" s="413">
        <v>82</v>
      </c>
      <c r="E417" s="378">
        <v>22</v>
      </c>
      <c r="F417" s="413" t="s">
        <v>1351</v>
      </c>
      <c r="G417" s="378">
        <v>26</v>
      </c>
      <c r="H417" s="413">
        <v>1</v>
      </c>
      <c r="I417" s="378">
        <v>69</v>
      </c>
      <c r="J417" s="414">
        <f>SUM(G417*400+H417*100+I417)</f>
        <v>10569</v>
      </c>
      <c r="K417" s="278"/>
      <c r="L417" s="414">
        <v>10569</v>
      </c>
      <c r="M417" s="278"/>
      <c r="N417" s="248"/>
      <c r="O417" s="248"/>
      <c r="P417" s="248"/>
      <c r="Q417" s="248"/>
      <c r="R417" s="415"/>
      <c r="S417" s="278"/>
      <c r="T417" s="415"/>
      <c r="U417" s="278"/>
      <c r="V417" s="358"/>
      <c r="W417" s="278"/>
      <c r="X417" s="238">
        <v>270</v>
      </c>
      <c r="Y417" s="309" t="s">
        <v>63</v>
      </c>
      <c r="Z417" s="309" t="s">
        <v>1819</v>
      </c>
      <c r="AA417" s="309" t="s">
        <v>1820</v>
      </c>
      <c r="AB417" s="249"/>
      <c r="AC417" s="249"/>
      <c r="AD417" s="249"/>
      <c r="AE417" s="249"/>
      <c r="AF417" s="249"/>
    </row>
    <row r="418" spans="1:32" s="45" customFormat="1" ht="24" customHeight="1">
      <c r="A418" s="381"/>
      <c r="B418" s="381" t="s">
        <v>433</v>
      </c>
      <c r="C418" s="378">
        <v>2721</v>
      </c>
      <c r="D418" s="413">
        <v>85</v>
      </c>
      <c r="E418" s="378">
        <v>21</v>
      </c>
      <c r="F418" s="413"/>
      <c r="G418" s="378">
        <v>10</v>
      </c>
      <c r="H418" s="378">
        <v>0</v>
      </c>
      <c r="I418" s="378">
        <v>0</v>
      </c>
      <c r="J418" s="414">
        <f>SUM(G418*400)</f>
        <v>4000</v>
      </c>
      <c r="K418" s="278" t="s">
        <v>550</v>
      </c>
      <c r="L418" s="414">
        <v>4000</v>
      </c>
      <c r="M418" s="278"/>
      <c r="N418" s="248"/>
      <c r="O418" s="248"/>
      <c r="P418" s="248"/>
      <c r="Q418" s="248"/>
      <c r="R418" s="415"/>
      <c r="S418" s="278"/>
      <c r="T418" s="415"/>
      <c r="U418" s="278"/>
      <c r="V418" s="358"/>
      <c r="W418" s="278"/>
      <c r="X418" s="238"/>
      <c r="Y418" s="309"/>
      <c r="Z418" s="309"/>
      <c r="AA418" s="309"/>
      <c r="AB418" s="249"/>
      <c r="AC418" s="249"/>
      <c r="AD418" s="249"/>
      <c r="AE418" s="249"/>
      <c r="AF418" s="249"/>
    </row>
    <row r="419" spans="1:32" s="45" customFormat="1" ht="24" customHeight="1">
      <c r="A419" s="381">
        <v>271</v>
      </c>
      <c r="B419" s="381" t="s">
        <v>433</v>
      </c>
      <c r="C419" s="378">
        <v>6923</v>
      </c>
      <c r="D419" s="413">
        <v>132</v>
      </c>
      <c r="E419" s="378">
        <v>23</v>
      </c>
      <c r="F419" s="413" t="s">
        <v>1351</v>
      </c>
      <c r="G419" s="378">
        <v>14</v>
      </c>
      <c r="H419" s="413">
        <v>3</v>
      </c>
      <c r="I419" s="378">
        <v>45</v>
      </c>
      <c r="J419" s="414">
        <f>SUM(G419*400+H419*100+I419)</f>
        <v>5945</v>
      </c>
      <c r="K419" s="278"/>
      <c r="L419" s="414">
        <v>5945</v>
      </c>
      <c r="M419" s="278"/>
      <c r="N419" s="248"/>
      <c r="O419" s="248"/>
      <c r="P419" s="248"/>
      <c r="Q419" s="248"/>
      <c r="R419" s="415"/>
      <c r="S419" s="278"/>
      <c r="T419" s="415"/>
      <c r="U419" s="278"/>
      <c r="V419" s="358"/>
      <c r="W419" s="278"/>
      <c r="X419" s="238">
        <v>271</v>
      </c>
      <c r="Y419" s="309" t="s">
        <v>70</v>
      </c>
      <c r="Z419" s="309" t="s">
        <v>1821</v>
      </c>
      <c r="AA419" s="309" t="s">
        <v>1822</v>
      </c>
      <c r="AB419" s="249"/>
      <c r="AC419" s="249"/>
      <c r="AD419" s="249"/>
      <c r="AE419" s="249"/>
      <c r="AF419" s="249"/>
    </row>
    <row r="420" spans="1:32" s="45" customFormat="1" ht="24" customHeight="1">
      <c r="A420" s="381">
        <v>272</v>
      </c>
      <c r="B420" s="381" t="s">
        <v>103</v>
      </c>
      <c r="C420" s="378">
        <v>1597</v>
      </c>
      <c r="D420" s="413">
        <v>8</v>
      </c>
      <c r="E420" s="378">
        <v>47</v>
      </c>
      <c r="F420" s="413" t="s">
        <v>1351</v>
      </c>
      <c r="G420" s="378">
        <v>11</v>
      </c>
      <c r="H420" s="413">
        <v>3</v>
      </c>
      <c r="I420" s="378">
        <v>56</v>
      </c>
      <c r="J420" s="414">
        <f>SUM(G420*400+H420*100+I420)</f>
        <v>4756</v>
      </c>
      <c r="K420" s="278"/>
      <c r="L420" s="414">
        <v>4756</v>
      </c>
      <c r="M420" s="278"/>
      <c r="N420" s="248"/>
      <c r="O420" s="248"/>
      <c r="P420" s="248"/>
      <c r="Q420" s="248"/>
      <c r="R420" s="415"/>
      <c r="S420" s="278"/>
      <c r="T420" s="415"/>
      <c r="U420" s="278"/>
      <c r="V420" s="358"/>
      <c r="W420" s="278"/>
      <c r="X420" s="238">
        <v>272</v>
      </c>
      <c r="Y420" s="309" t="s">
        <v>63</v>
      </c>
      <c r="Z420" s="309" t="s">
        <v>1823</v>
      </c>
      <c r="AA420" s="309" t="s">
        <v>1824</v>
      </c>
      <c r="AB420" s="249"/>
      <c r="AC420" s="249"/>
      <c r="AD420" s="249"/>
      <c r="AE420" s="249"/>
      <c r="AF420" s="249"/>
    </row>
    <row r="421" spans="1:32" s="45" customFormat="1" ht="30.6" customHeight="1">
      <c r="A421" s="381">
        <v>273</v>
      </c>
      <c r="B421" s="381" t="s">
        <v>433</v>
      </c>
      <c r="C421" s="378">
        <v>8627</v>
      </c>
      <c r="D421" s="413">
        <v>155</v>
      </c>
      <c r="E421" s="378">
        <v>27</v>
      </c>
      <c r="F421" s="413" t="s">
        <v>1351</v>
      </c>
      <c r="G421" s="378">
        <v>10</v>
      </c>
      <c r="H421" s="378">
        <v>0</v>
      </c>
      <c r="I421" s="378">
        <v>0</v>
      </c>
      <c r="J421" s="414">
        <f>SUM(G421*400)</f>
        <v>4000</v>
      </c>
      <c r="K421" s="278"/>
      <c r="L421" s="414">
        <v>4000</v>
      </c>
      <c r="M421" s="278"/>
      <c r="N421" s="248"/>
      <c r="O421" s="248"/>
      <c r="P421" s="248"/>
      <c r="Q421" s="248"/>
      <c r="R421" s="415"/>
      <c r="S421" s="278"/>
      <c r="T421" s="415"/>
      <c r="U421" s="278"/>
      <c r="V421" s="358"/>
      <c r="W421" s="278"/>
      <c r="X421" s="238">
        <v>273</v>
      </c>
      <c r="Y421" s="309" t="s">
        <v>86</v>
      </c>
      <c r="Z421" s="309" t="s">
        <v>1825</v>
      </c>
      <c r="AA421" s="309" t="s">
        <v>1826</v>
      </c>
      <c r="AB421" s="249"/>
      <c r="AC421" s="249"/>
      <c r="AD421" s="249"/>
      <c r="AE421" s="249"/>
      <c r="AF421" s="249"/>
    </row>
    <row r="422" spans="1:32" s="45" customFormat="1" ht="30.6" customHeight="1">
      <c r="A422" s="381">
        <v>274</v>
      </c>
      <c r="B422" s="381" t="s">
        <v>433</v>
      </c>
      <c r="C422" s="378" t="s">
        <v>84</v>
      </c>
      <c r="D422" s="413">
        <v>56</v>
      </c>
      <c r="E422" s="378" t="s">
        <v>84</v>
      </c>
      <c r="F422" s="413" t="s">
        <v>1351</v>
      </c>
      <c r="G422" s="378">
        <v>18</v>
      </c>
      <c r="H422" s="413">
        <v>1</v>
      </c>
      <c r="I422" s="378">
        <v>82</v>
      </c>
      <c r="J422" s="414">
        <f>SUM(G422*400+H422*100+I422)</f>
        <v>7382</v>
      </c>
      <c r="K422" s="278"/>
      <c r="L422" s="414">
        <v>7382</v>
      </c>
      <c r="M422" s="278"/>
      <c r="N422" s="248"/>
      <c r="O422" s="248"/>
      <c r="P422" s="248"/>
      <c r="Q422" s="248"/>
      <c r="R422" s="415"/>
      <c r="S422" s="278"/>
      <c r="T422" s="415"/>
      <c r="U422" s="278"/>
      <c r="V422" s="358"/>
      <c r="W422" s="278"/>
      <c r="X422" s="238">
        <v>274</v>
      </c>
      <c r="Y422" s="309" t="s">
        <v>63</v>
      </c>
      <c r="Z422" s="309" t="s">
        <v>1827</v>
      </c>
      <c r="AA422" s="309" t="s">
        <v>1828</v>
      </c>
      <c r="AB422" s="249"/>
      <c r="AC422" s="249"/>
      <c r="AD422" s="249"/>
      <c r="AE422" s="249"/>
      <c r="AF422" s="249"/>
    </row>
    <row r="423" spans="1:32" s="45" customFormat="1" ht="30.6" customHeight="1">
      <c r="A423" s="381">
        <v>275</v>
      </c>
      <c r="B423" s="381" t="s">
        <v>433</v>
      </c>
      <c r="C423" s="378">
        <v>929</v>
      </c>
      <c r="D423" s="413">
        <v>89</v>
      </c>
      <c r="E423" s="378">
        <v>29</v>
      </c>
      <c r="F423" s="413" t="s">
        <v>1351</v>
      </c>
      <c r="G423" s="378">
        <v>16</v>
      </c>
      <c r="H423" s="417">
        <v>1</v>
      </c>
      <c r="I423" s="416" t="s">
        <v>276</v>
      </c>
      <c r="J423" s="414">
        <f>SUM(G423*400+H423*100+I423)</f>
        <v>6507</v>
      </c>
      <c r="K423" s="278"/>
      <c r="L423" s="414">
        <v>6507</v>
      </c>
      <c r="M423" s="278"/>
      <c r="N423" s="248"/>
      <c r="O423" s="248"/>
      <c r="P423" s="248"/>
      <c r="Q423" s="248"/>
      <c r="R423" s="415"/>
      <c r="S423" s="278"/>
      <c r="T423" s="415"/>
      <c r="U423" s="278"/>
      <c r="V423" s="358"/>
      <c r="W423" s="278"/>
      <c r="X423" s="238">
        <v>275</v>
      </c>
      <c r="Y423" s="309" t="s">
        <v>70</v>
      </c>
      <c r="Z423" s="309" t="s">
        <v>1829</v>
      </c>
      <c r="AA423" s="309" t="s">
        <v>1830</v>
      </c>
      <c r="AB423" s="249"/>
      <c r="AC423" s="249"/>
      <c r="AD423" s="249"/>
      <c r="AE423" s="249"/>
      <c r="AF423" s="249"/>
    </row>
    <row r="424" spans="1:32" s="45" customFormat="1" ht="30.6" customHeight="1">
      <c r="A424" s="381"/>
      <c r="B424" s="381" t="s">
        <v>433</v>
      </c>
      <c r="C424" s="378" t="s">
        <v>84</v>
      </c>
      <c r="D424" s="413">
        <v>104</v>
      </c>
      <c r="E424" s="378" t="s">
        <v>84</v>
      </c>
      <c r="F424" s="413"/>
      <c r="G424" s="378">
        <v>13</v>
      </c>
      <c r="H424" s="378">
        <v>0</v>
      </c>
      <c r="I424" s="378">
        <v>0</v>
      </c>
      <c r="J424" s="414">
        <f>SUM(G424*400)</f>
        <v>5200</v>
      </c>
      <c r="K424" s="278"/>
      <c r="L424" s="414">
        <v>5200</v>
      </c>
      <c r="M424" s="278"/>
      <c r="N424" s="248"/>
      <c r="O424" s="248"/>
      <c r="P424" s="248"/>
      <c r="Q424" s="248"/>
      <c r="R424" s="415"/>
      <c r="S424" s="278"/>
      <c r="T424" s="415"/>
      <c r="U424" s="278"/>
      <c r="V424" s="358"/>
      <c r="W424" s="278"/>
      <c r="X424" s="238"/>
      <c r="Y424" s="309"/>
      <c r="Z424" s="309"/>
      <c r="AA424" s="309"/>
      <c r="AB424" s="249"/>
      <c r="AC424" s="249"/>
      <c r="AD424" s="249"/>
      <c r="AE424" s="249"/>
      <c r="AF424" s="249"/>
    </row>
    <row r="425" spans="1:32" s="45" customFormat="1" ht="30.6" customHeight="1">
      <c r="A425" s="381">
        <v>276</v>
      </c>
      <c r="B425" s="381" t="s">
        <v>433</v>
      </c>
      <c r="C425" s="378">
        <v>7764</v>
      </c>
      <c r="D425" s="413">
        <v>126</v>
      </c>
      <c r="E425" s="378">
        <v>64</v>
      </c>
      <c r="F425" s="413" t="s">
        <v>1351</v>
      </c>
      <c r="G425" s="378">
        <v>5</v>
      </c>
      <c r="H425" s="378">
        <v>0</v>
      </c>
      <c r="I425" s="378">
        <v>0</v>
      </c>
      <c r="J425" s="414">
        <f>SUM(G425*400)</f>
        <v>2000</v>
      </c>
      <c r="K425" s="278"/>
      <c r="L425" s="414">
        <v>2000</v>
      </c>
      <c r="M425" s="278"/>
      <c r="N425" s="248"/>
      <c r="O425" s="248"/>
      <c r="P425" s="248"/>
      <c r="Q425" s="248"/>
      <c r="R425" s="415"/>
      <c r="S425" s="278"/>
      <c r="T425" s="415"/>
      <c r="U425" s="278"/>
      <c r="V425" s="358"/>
      <c r="W425" s="278"/>
      <c r="X425" s="238">
        <v>276</v>
      </c>
      <c r="Y425" s="309" t="s">
        <v>70</v>
      </c>
      <c r="Z425" s="309" t="s">
        <v>1831</v>
      </c>
      <c r="AA425" s="309" t="s">
        <v>1832</v>
      </c>
      <c r="AB425" s="249"/>
      <c r="AC425" s="249"/>
      <c r="AD425" s="249"/>
      <c r="AE425" s="249"/>
      <c r="AF425" s="249"/>
    </row>
    <row r="426" spans="1:32" s="45" customFormat="1" ht="30.6" customHeight="1">
      <c r="A426" s="381">
        <v>277</v>
      </c>
      <c r="B426" s="381" t="s">
        <v>433</v>
      </c>
      <c r="C426" s="378">
        <v>7766</v>
      </c>
      <c r="D426" s="413">
        <v>128</v>
      </c>
      <c r="E426" s="378">
        <v>66</v>
      </c>
      <c r="F426" s="413" t="s">
        <v>1351</v>
      </c>
      <c r="G426" s="378">
        <v>2</v>
      </c>
      <c r="H426" s="413">
        <v>0</v>
      </c>
      <c r="I426" s="378">
        <v>61</v>
      </c>
      <c r="J426" s="414">
        <f>SUM(G426*400+I426)</f>
        <v>861</v>
      </c>
      <c r="K426" s="278"/>
      <c r="L426" s="414">
        <v>861</v>
      </c>
      <c r="M426" s="278"/>
      <c r="N426" s="248"/>
      <c r="O426" s="248"/>
      <c r="P426" s="248"/>
      <c r="Q426" s="248"/>
      <c r="R426" s="415"/>
      <c r="S426" s="278"/>
      <c r="T426" s="415"/>
      <c r="U426" s="278"/>
      <c r="V426" s="358"/>
      <c r="W426" s="278"/>
      <c r="X426" s="238">
        <v>277</v>
      </c>
      <c r="Y426" s="309" t="s">
        <v>774</v>
      </c>
      <c r="Z426" s="309" t="s">
        <v>1833</v>
      </c>
      <c r="AA426" s="309" t="s">
        <v>1834</v>
      </c>
      <c r="AB426" s="249"/>
      <c r="AC426" s="249"/>
      <c r="AD426" s="249"/>
      <c r="AE426" s="249"/>
      <c r="AF426" s="249"/>
    </row>
    <row r="427" spans="1:32" s="45" customFormat="1" ht="30.6" customHeight="1">
      <c r="A427" s="381">
        <v>278</v>
      </c>
      <c r="B427" s="381" t="s">
        <v>433</v>
      </c>
      <c r="C427" s="378">
        <v>6135</v>
      </c>
      <c r="D427" s="413">
        <v>44</v>
      </c>
      <c r="E427" s="378">
        <v>35</v>
      </c>
      <c r="F427" s="413" t="s">
        <v>1351</v>
      </c>
      <c r="G427" s="378">
        <v>5</v>
      </c>
      <c r="H427" s="413">
        <v>2</v>
      </c>
      <c r="I427" s="378">
        <v>79</v>
      </c>
      <c r="J427" s="414">
        <f>SUM(G427*400+H427*100+I427)</f>
        <v>2279</v>
      </c>
      <c r="K427" s="278"/>
      <c r="L427" s="414">
        <v>2279</v>
      </c>
      <c r="M427" s="278"/>
      <c r="N427" s="248"/>
      <c r="O427" s="248"/>
      <c r="P427" s="248"/>
      <c r="Q427" s="248"/>
      <c r="R427" s="415"/>
      <c r="S427" s="278"/>
      <c r="T427" s="415"/>
      <c r="U427" s="278"/>
      <c r="V427" s="358"/>
      <c r="W427" s="278"/>
      <c r="X427" s="238">
        <v>278</v>
      </c>
      <c r="Y427" s="309" t="s">
        <v>63</v>
      </c>
      <c r="Z427" s="309" t="s">
        <v>1835</v>
      </c>
      <c r="AA427" s="309" t="s">
        <v>1836</v>
      </c>
      <c r="AB427" s="249"/>
      <c r="AC427" s="249"/>
      <c r="AD427" s="249"/>
      <c r="AE427" s="249"/>
      <c r="AF427" s="249"/>
    </row>
    <row r="428" spans="1:32" s="45" customFormat="1" ht="30.6" customHeight="1">
      <c r="A428" s="381">
        <v>279</v>
      </c>
      <c r="B428" s="381" t="s">
        <v>433</v>
      </c>
      <c r="C428" s="378">
        <v>2224</v>
      </c>
      <c r="D428" s="413">
        <v>32</v>
      </c>
      <c r="E428" s="378">
        <v>24</v>
      </c>
      <c r="F428" s="413" t="s">
        <v>1351</v>
      </c>
      <c r="G428" s="378">
        <v>25</v>
      </c>
      <c r="H428" s="413">
        <v>0</v>
      </c>
      <c r="I428" s="416">
        <v>44</v>
      </c>
      <c r="J428" s="414">
        <f>SUM(G428*400+I428)</f>
        <v>10044</v>
      </c>
      <c r="K428" s="278"/>
      <c r="L428" s="414">
        <v>10044</v>
      </c>
      <c r="M428" s="278"/>
      <c r="N428" s="248"/>
      <c r="O428" s="248"/>
      <c r="P428" s="248"/>
      <c r="Q428" s="248"/>
      <c r="R428" s="415"/>
      <c r="S428" s="278"/>
      <c r="T428" s="415"/>
      <c r="U428" s="278"/>
      <c r="V428" s="358"/>
      <c r="W428" s="278"/>
      <c r="X428" s="238">
        <v>279</v>
      </c>
      <c r="Y428" s="309" t="s">
        <v>70</v>
      </c>
      <c r="Z428" s="309" t="s">
        <v>1837</v>
      </c>
      <c r="AA428" s="309" t="s">
        <v>1838</v>
      </c>
      <c r="AB428" s="249"/>
      <c r="AC428" s="249"/>
      <c r="AD428" s="249"/>
      <c r="AE428" s="249"/>
      <c r="AF428" s="249"/>
    </row>
    <row r="429" spans="1:32" s="45" customFormat="1" ht="30.6" customHeight="1">
      <c r="A429" s="381">
        <v>280</v>
      </c>
      <c r="B429" s="381" t="s">
        <v>433</v>
      </c>
      <c r="C429" s="378">
        <v>1259</v>
      </c>
      <c r="D429" s="413">
        <v>31</v>
      </c>
      <c r="E429" s="378">
        <v>59</v>
      </c>
      <c r="F429" s="413" t="s">
        <v>1351</v>
      </c>
      <c r="G429" s="378">
        <v>29</v>
      </c>
      <c r="H429" s="413">
        <v>2</v>
      </c>
      <c r="I429" s="378">
        <v>70</v>
      </c>
      <c r="J429" s="414">
        <f>SUM(G429*400+H429*100+I429)</f>
        <v>11870</v>
      </c>
      <c r="K429" s="278"/>
      <c r="L429" s="414">
        <v>11870</v>
      </c>
      <c r="M429" s="278"/>
      <c r="N429" s="248"/>
      <c r="O429" s="248"/>
      <c r="P429" s="248"/>
      <c r="Q429" s="248"/>
      <c r="R429" s="415"/>
      <c r="S429" s="278"/>
      <c r="T429" s="415"/>
      <c r="U429" s="278"/>
      <c r="V429" s="358"/>
      <c r="W429" s="278"/>
      <c r="X429" s="238">
        <v>280</v>
      </c>
      <c r="Y429" s="309" t="s">
        <v>63</v>
      </c>
      <c r="Z429" s="309" t="s">
        <v>1839</v>
      </c>
      <c r="AA429" s="309" t="s">
        <v>1840</v>
      </c>
      <c r="AB429" s="249"/>
      <c r="AC429" s="249"/>
      <c r="AD429" s="249"/>
      <c r="AE429" s="249"/>
      <c r="AF429" s="249"/>
    </row>
    <row r="430" spans="1:32" s="45" customFormat="1" ht="30.6" customHeight="1">
      <c r="A430" s="381">
        <v>281</v>
      </c>
      <c r="B430" s="381" t="s">
        <v>433</v>
      </c>
      <c r="C430" s="378">
        <v>7743</v>
      </c>
      <c r="D430" s="413">
        <v>88</v>
      </c>
      <c r="E430" s="378">
        <v>43</v>
      </c>
      <c r="F430" s="413" t="s">
        <v>1351</v>
      </c>
      <c r="G430" s="378">
        <v>7</v>
      </c>
      <c r="H430" s="413">
        <v>1</v>
      </c>
      <c r="I430" s="378">
        <v>64</v>
      </c>
      <c r="J430" s="414">
        <f>SUM(G430*400+H430*100+I430)</f>
        <v>2964</v>
      </c>
      <c r="K430" s="278"/>
      <c r="L430" s="414">
        <v>2964</v>
      </c>
      <c r="M430" s="278"/>
      <c r="N430" s="248"/>
      <c r="O430" s="248"/>
      <c r="P430" s="248"/>
      <c r="Q430" s="248"/>
      <c r="R430" s="415"/>
      <c r="S430" s="278"/>
      <c r="T430" s="415"/>
      <c r="U430" s="278"/>
      <c r="V430" s="358"/>
      <c r="W430" s="278"/>
      <c r="X430" s="238">
        <v>281</v>
      </c>
      <c r="Y430" s="309" t="s">
        <v>86</v>
      </c>
      <c r="Z430" s="309" t="s">
        <v>1841</v>
      </c>
      <c r="AA430" s="309" t="s">
        <v>1842</v>
      </c>
      <c r="AB430" s="249"/>
      <c r="AC430" s="249"/>
      <c r="AD430" s="249"/>
      <c r="AE430" s="249"/>
      <c r="AF430" s="249"/>
    </row>
    <row r="431" spans="1:32" s="45" customFormat="1" ht="30.6" customHeight="1">
      <c r="A431" s="381">
        <v>282</v>
      </c>
      <c r="B431" s="381" t="s">
        <v>433</v>
      </c>
      <c r="C431" s="378">
        <v>5230</v>
      </c>
      <c r="D431" s="413">
        <v>7</v>
      </c>
      <c r="E431" s="378">
        <v>30</v>
      </c>
      <c r="F431" s="413" t="s">
        <v>1351</v>
      </c>
      <c r="G431" s="378">
        <v>19</v>
      </c>
      <c r="H431" s="378">
        <v>0</v>
      </c>
      <c r="I431" s="378">
        <v>0</v>
      </c>
      <c r="J431" s="414">
        <f>SUM(G431*400)</f>
        <v>7600</v>
      </c>
      <c r="K431" s="278"/>
      <c r="L431" s="414">
        <v>7600</v>
      </c>
      <c r="M431" s="278"/>
      <c r="N431" s="248"/>
      <c r="O431" s="248"/>
      <c r="P431" s="248"/>
      <c r="Q431" s="248"/>
      <c r="R431" s="415"/>
      <c r="S431" s="278"/>
      <c r="T431" s="415"/>
      <c r="U431" s="278"/>
      <c r="V431" s="358"/>
      <c r="W431" s="278"/>
      <c r="X431" s="238">
        <v>282</v>
      </c>
      <c r="Y431" s="309" t="s">
        <v>63</v>
      </c>
      <c r="Z431" s="309" t="s">
        <v>1843</v>
      </c>
      <c r="AA431" s="309" t="s">
        <v>1844</v>
      </c>
      <c r="AB431" s="249"/>
      <c r="AC431" s="249"/>
      <c r="AD431" s="249"/>
      <c r="AE431" s="249"/>
      <c r="AF431" s="249"/>
    </row>
    <row r="432" spans="1:32" s="45" customFormat="1" ht="30.6" customHeight="1">
      <c r="A432" s="381">
        <v>283</v>
      </c>
      <c r="B432" s="381" t="s">
        <v>433</v>
      </c>
      <c r="C432" s="378" t="s">
        <v>84</v>
      </c>
      <c r="D432" s="413">
        <v>144</v>
      </c>
      <c r="E432" s="378" t="s">
        <v>84</v>
      </c>
      <c r="F432" s="413" t="s">
        <v>1351</v>
      </c>
      <c r="G432" s="378">
        <v>6</v>
      </c>
      <c r="H432" s="413">
        <v>0</v>
      </c>
      <c r="I432" s="378">
        <v>97</v>
      </c>
      <c r="J432" s="414">
        <f>SUM(G432*400+I432)</f>
        <v>2497</v>
      </c>
      <c r="K432" s="278"/>
      <c r="L432" s="414">
        <v>2497</v>
      </c>
      <c r="M432" s="278"/>
      <c r="N432" s="248"/>
      <c r="O432" s="248"/>
      <c r="P432" s="248"/>
      <c r="Q432" s="248"/>
      <c r="R432" s="415"/>
      <c r="S432" s="278"/>
      <c r="T432" s="415"/>
      <c r="U432" s="278"/>
      <c r="V432" s="358"/>
      <c r="W432" s="278"/>
      <c r="X432" s="238">
        <v>283</v>
      </c>
      <c r="Y432" s="309" t="s">
        <v>70</v>
      </c>
      <c r="Z432" s="309" t="s">
        <v>1845</v>
      </c>
      <c r="AA432" s="309" t="s">
        <v>1846</v>
      </c>
      <c r="AB432" s="249"/>
      <c r="AC432" s="249"/>
      <c r="AD432" s="249"/>
      <c r="AE432" s="249"/>
      <c r="AF432" s="249"/>
    </row>
    <row r="433" spans="1:32" s="45" customFormat="1" ht="30.6" customHeight="1">
      <c r="A433" s="381"/>
      <c r="B433" s="381" t="s">
        <v>433</v>
      </c>
      <c r="C433" s="378" t="s">
        <v>243</v>
      </c>
      <c r="D433" s="413">
        <v>145</v>
      </c>
      <c r="E433" s="378" t="s">
        <v>84</v>
      </c>
      <c r="F433" s="413"/>
      <c r="G433" s="378">
        <v>6</v>
      </c>
      <c r="H433" s="413">
        <v>2</v>
      </c>
      <c r="I433" s="378">
        <v>19</v>
      </c>
      <c r="J433" s="414">
        <f>SUM(G433*400+H433*100+I433)</f>
        <v>2619</v>
      </c>
      <c r="K433" s="278"/>
      <c r="L433" s="414">
        <v>2619</v>
      </c>
      <c r="M433" s="278"/>
      <c r="N433" s="248"/>
      <c r="O433" s="248"/>
      <c r="P433" s="248"/>
      <c r="Q433" s="248"/>
      <c r="R433" s="415"/>
      <c r="S433" s="278"/>
      <c r="T433" s="415"/>
      <c r="U433" s="278"/>
      <c r="V433" s="358"/>
      <c r="W433" s="278"/>
      <c r="X433" s="238"/>
      <c r="Y433" s="309"/>
      <c r="Z433" s="309"/>
      <c r="AA433" s="309"/>
      <c r="AB433" s="249"/>
      <c r="AC433" s="249"/>
      <c r="AD433" s="249"/>
      <c r="AE433" s="249"/>
      <c r="AF433" s="249"/>
    </row>
    <row r="434" spans="1:32" s="45" customFormat="1" ht="30.6" customHeight="1">
      <c r="A434" s="381"/>
      <c r="B434" s="381" t="s">
        <v>433</v>
      </c>
      <c r="C434" s="378" t="s">
        <v>84</v>
      </c>
      <c r="D434" s="413">
        <v>146</v>
      </c>
      <c r="E434" s="378" t="s">
        <v>84</v>
      </c>
      <c r="F434" s="413"/>
      <c r="G434" s="378">
        <v>6</v>
      </c>
      <c r="H434" s="413">
        <v>0</v>
      </c>
      <c r="I434" s="378">
        <v>54</v>
      </c>
      <c r="J434" s="414">
        <f>SUM(G434*400+I434)</f>
        <v>2454</v>
      </c>
      <c r="K434" s="278"/>
      <c r="L434" s="414">
        <v>2454</v>
      </c>
      <c r="M434" s="278"/>
      <c r="N434" s="248"/>
      <c r="O434" s="248"/>
      <c r="P434" s="248"/>
      <c r="Q434" s="248"/>
      <c r="R434" s="415"/>
      <c r="S434" s="278"/>
      <c r="T434" s="415"/>
      <c r="U434" s="278"/>
      <c r="V434" s="358"/>
      <c r="W434" s="278"/>
      <c r="X434" s="238"/>
      <c r="Y434" s="309"/>
      <c r="Z434" s="309"/>
      <c r="AA434" s="309"/>
      <c r="AB434" s="249"/>
      <c r="AC434" s="249"/>
      <c r="AD434" s="249"/>
      <c r="AE434" s="249"/>
      <c r="AF434" s="249"/>
    </row>
    <row r="435" spans="1:32" s="45" customFormat="1" ht="30.6" customHeight="1">
      <c r="A435" s="381"/>
      <c r="B435" s="381" t="s">
        <v>433</v>
      </c>
      <c r="C435" s="378">
        <v>1015</v>
      </c>
      <c r="D435" s="413">
        <v>78</v>
      </c>
      <c r="E435" s="378">
        <v>15</v>
      </c>
      <c r="F435" s="413"/>
      <c r="G435" s="378">
        <v>6</v>
      </c>
      <c r="H435" s="413">
        <v>2</v>
      </c>
      <c r="I435" s="378">
        <v>84</v>
      </c>
      <c r="J435" s="414">
        <f>SUM(G435*400+H435*100+I435)</f>
        <v>2684</v>
      </c>
      <c r="K435" s="278"/>
      <c r="L435" s="414">
        <v>2684</v>
      </c>
      <c r="M435" s="278"/>
      <c r="N435" s="248"/>
      <c r="O435" s="248"/>
      <c r="P435" s="248"/>
      <c r="Q435" s="248"/>
      <c r="R435" s="415"/>
      <c r="S435" s="278"/>
      <c r="T435" s="415"/>
      <c r="U435" s="278"/>
      <c r="V435" s="358"/>
      <c r="W435" s="278"/>
      <c r="X435" s="238"/>
      <c r="Y435" s="309"/>
      <c r="Z435" s="309"/>
      <c r="AA435" s="309"/>
      <c r="AB435" s="249"/>
      <c r="AC435" s="249"/>
      <c r="AD435" s="249"/>
      <c r="AE435" s="249"/>
      <c r="AF435" s="249"/>
    </row>
    <row r="436" spans="1:32" s="45" customFormat="1" ht="30.6" customHeight="1">
      <c r="A436" s="381">
        <v>284</v>
      </c>
      <c r="B436" s="381" t="s">
        <v>433</v>
      </c>
      <c r="C436" s="378">
        <v>1014</v>
      </c>
      <c r="D436" s="413">
        <v>79</v>
      </c>
      <c r="E436" s="378">
        <v>14</v>
      </c>
      <c r="F436" s="413" t="s">
        <v>1351</v>
      </c>
      <c r="G436" s="378">
        <v>22</v>
      </c>
      <c r="H436" s="413">
        <v>2</v>
      </c>
      <c r="I436" s="378">
        <v>38</v>
      </c>
      <c r="J436" s="414">
        <f>SUM(G436*400+H436*100+I436)</f>
        <v>9038</v>
      </c>
      <c r="K436" s="278"/>
      <c r="L436" s="414">
        <v>9038</v>
      </c>
      <c r="M436" s="278"/>
      <c r="N436" s="248"/>
      <c r="O436" s="248"/>
      <c r="P436" s="248"/>
      <c r="Q436" s="248"/>
      <c r="R436" s="415"/>
      <c r="S436" s="278"/>
      <c r="T436" s="415"/>
      <c r="U436" s="278"/>
      <c r="V436" s="358"/>
      <c r="W436" s="278"/>
      <c r="X436" s="238">
        <v>284</v>
      </c>
      <c r="Y436" s="309" t="s">
        <v>70</v>
      </c>
      <c r="Z436" s="309" t="s">
        <v>1847</v>
      </c>
      <c r="AA436" s="309" t="s">
        <v>1848</v>
      </c>
      <c r="AB436" s="249"/>
      <c r="AC436" s="249"/>
      <c r="AD436" s="249"/>
      <c r="AE436" s="249"/>
      <c r="AF436" s="249"/>
    </row>
    <row r="437" spans="1:32" s="45" customFormat="1" ht="30.6" customHeight="1">
      <c r="A437" s="381">
        <v>285</v>
      </c>
      <c r="B437" s="381" t="s">
        <v>433</v>
      </c>
      <c r="C437" s="378">
        <v>1030</v>
      </c>
      <c r="D437" s="413">
        <v>75</v>
      </c>
      <c r="E437" s="378">
        <v>30</v>
      </c>
      <c r="F437" s="413" t="s">
        <v>1351</v>
      </c>
      <c r="G437" s="378">
        <v>20</v>
      </c>
      <c r="H437" s="378">
        <v>0</v>
      </c>
      <c r="I437" s="378">
        <v>0</v>
      </c>
      <c r="J437" s="414">
        <f>SUM(G437*400)</f>
        <v>8000</v>
      </c>
      <c r="K437" s="278"/>
      <c r="L437" s="414">
        <v>8000</v>
      </c>
      <c r="M437" s="278"/>
      <c r="N437" s="248"/>
      <c r="O437" s="248"/>
      <c r="P437" s="248"/>
      <c r="Q437" s="248"/>
      <c r="R437" s="415"/>
      <c r="S437" s="278"/>
      <c r="T437" s="415"/>
      <c r="U437" s="278"/>
      <c r="V437" s="358"/>
      <c r="W437" s="278"/>
      <c r="X437" s="238">
        <v>285</v>
      </c>
      <c r="Y437" s="309" t="s">
        <v>70</v>
      </c>
      <c r="Z437" s="309" t="s">
        <v>1849</v>
      </c>
      <c r="AA437" s="309" t="s">
        <v>1850</v>
      </c>
      <c r="AB437" s="249"/>
      <c r="AC437" s="249"/>
      <c r="AD437" s="249"/>
      <c r="AE437" s="249"/>
      <c r="AF437" s="249"/>
    </row>
    <row r="438" spans="1:32" s="45" customFormat="1" ht="30.6" customHeight="1">
      <c r="A438" s="381">
        <v>286</v>
      </c>
      <c r="B438" s="381" t="s">
        <v>433</v>
      </c>
      <c r="C438" s="378">
        <v>7963</v>
      </c>
      <c r="D438" s="413">
        <v>143</v>
      </c>
      <c r="E438" s="378">
        <v>63</v>
      </c>
      <c r="F438" s="413" t="s">
        <v>1351</v>
      </c>
      <c r="G438" s="378">
        <v>10</v>
      </c>
      <c r="H438" s="417">
        <v>1</v>
      </c>
      <c r="I438" s="416" t="s">
        <v>231</v>
      </c>
      <c r="J438" s="414">
        <f>SUM(G438*400+H438*100+I438)</f>
        <v>4104</v>
      </c>
      <c r="K438" s="278"/>
      <c r="L438" s="414">
        <v>4104</v>
      </c>
      <c r="M438" s="278"/>
      <c r="N438" s="248"/>
      <c r="O438" s="248"/>
      <c r="P438" s="248"/>
      <c r="Q438" s="248"/>
      <c r="R438" s="415"/>
      <c r="S438" s="278"/>
      <c r="T438" s="415"/>
      <c r="U438" s="278"/>
      <c r="V438" s="358"/>
      <c r="W438" s="278"/>
      <c r="X438" s="238">
        <v>286</v>
      </c>
      <c r="Y438" s="309" t="s">
        <v>63</v>
      </c>
      <c r="Z438" s="309" t="s">
        <v>1851</v>
      </c>
      <c r="AA438" s="309" t="s">
        <v>1852</v>
      </c>
      <c r="AB438" s="249"/>
      <c r="AC438" s="249"/>
      <c r="AD438" s="249"/>
      <c r="AE438" s="249"/>
      <c r="AF438" s="249"/>
    </row>
    <row r="439" spans="1:32" s="45" customFormat="1" ht="30" customHeight="1">
      <c r="A439" s="381">
        <v>287</v>
      </c>
      <c r="B439" s="381" t="s">
        <v>433</v>
      </c>
      <c r="C439" s="378">
        <v>5754</v>
      </c>
      <c r="D439" s="413">
        <v>46</v>
      </c>
      <c r="E439" s="378">
        <v>54</v>
      </c>
      <c r="F439" s="413" t="s">
        <v>1351</v>
      </c>
      <c r="G439" s="378">
        <v>9</v>
      </c>
      <c r="H439" s="378">
        <v>0</v>
      </c>
      <c r="I439" s="378">
        <v>0</v>
      </c>
      <c r="J439" s="414">
        <f>SUM(G439*400)</f>
        <v>3600</v>
      </c>
      <c r="K439" s="278"/>
      <c r="L439" s="414">
        <v>3600</v>
      </c>
      <c r="M439" s="278"/>
      <c r="N439" s="248"/>
      <c r="O439" s="248"/>
      <c r="P439" s="248"/>
      <c r="Q439" s="248"/>
      <c r="R439" s="415"/>
      <c r="S439" s="278"/>
      <c r="T439" s="415"/>
      <c r="U439" s="278"/>
      <c r="V439" s="358"/>
      <c r="W439" s="278"/>
      <c r="X439" s="238">
        <v>287</v>
      </c>
      <c r="Y439" s="309" t="s">
        <v>86</v>
      </c>
      <c r="Z439" s="309" t="s">
        <v>1853</v>
      </c>
      <c r="AA439" s="309" t="s">
        <v>1854</v>
      </c>
      <c r="AB439" s="249"/>
      <c r="AC439" s="249"/>
      <c r="AD439" s="249"/>
      <c r="AE439" s="249"/>
      <c r="AF439" s="249"/>
    </row>
    <row r="440" spans="1:32" s="45" customFormat="1" ht="30" customHeight="1">
      <c r="A440" s="381">
        <v>288</v>
      </c>
      <c r="B440" s="381" t="s">
        <v>433</v>
      </c>
      <c r="C440" s="378">
        <v>5294</v>
      </c>
      <c r="D440" s="413">
        <v>109</v>
      </c>
      <c r="E440" s="378">
        <v>94</v>
      </c>
      <c r="F440" s="413" t="s">
        <v>1351</v>
      </c>
      <c r="G440" s="378">
        <v>7</v>
      </c>
      <c r="H440" s="413">
        <v>3</v>
      </c>
      <c r="I440" s="378">
        <v>17</v>
      </c>
      <c r="J440" s="414">
        <f>SUM(G440*400+H440*100+I440)</f>
        <v>3117</v>
      </c>
      <c r="K440" s="278"/>
      <c r="L440" s="414">
        <v>3117</v>
      </c>
      <c r="M440" s="278"/>
      <c r="N440" s="248"/>
      <c r="O440" s="248"/>
      <c r="P440" s="248"/>
      <c r="Q440" s="248"/>
      <c r="R440" s="415"/>
      <c r="S440" s="278"/>
      <c r="T440" s="415"/>
      <c r="U440" s="278"/>
      <c r="V440" s="358"/>
      <c r="W440" s="278"/>
      <c r="X440" s="238">
        <v>288</v>
      </c>
      <c r="Y440" s="309" t="s">
        <v>70</v>
      </c>
      <c r="Z440" s="309" t="s">
        <v>1460</v>
      </c>
      <c r="AA440" s="309" t="s">
        <v>1855</v>
      </c>
      <c r="AB440" s="249"/>
      <c r="AC440" s="249"/>
      <c r="AD440" s="249"/>
      <c r="AE440" s="249"/>
      <c r="AF440" s="249"/>
    </row>
    <row r="441" spans="1:32" s="45" customFormat="1" ht="30" customHeight="1">
      <c r="A441" s="381">
        <v>289</v>
      </c>
      <c r="B441" s="381" t="s">
        <v>433</v>
      </c>
      <c r="C441" s="378">
        <v>2207</v>
      </c>
      <c r="D441" s="413">
        <v>18</v>
      </c>
      <c r="E441" s="378">
        <v>7</v>
      </c>
      <c r="F441" s="413" t="s">
        <v>1351</v>
      </c>
      <c r="G441" s="378">
        <v>18</v>
      </c>
      <c r="H441" s="417">
        <v>3</v>
      </c>
      <c r="I441" s="416">
        <v>60</v>
      </c>
      <c r="J441" s="414">
        <f>SUM(G441*400+H441*100+I441)</f>
        <v>7560</v>
      </c>
      <c r="K441" s="278"/>
      <c r="L441" s="414">
        <v>7560</v>
      </c>
      <c r="M441" s="278"/>
      <c r="N441" s="248"/>
      <c r="O441" s="248"/>
      <c r="P441" s="248"/>
      <c r="Q441" s="248"/>
      <c r="R441" s="415"/>
      <c r="S441" s="278"/>
      <c r="T441" s="415"/>
      <c r="U441" s="278"/>
      <c r="V441" s="358"/>
      <c r="W441" s="278"/>
      <c r="X441" s="238">
        <v>289</v>
      </c>
      <c r="Y441" s="309" t="s">
        <v>63</v>
      </c>
      <c r="Z441" s="309" t="s">
        <v>1856</v>
      </c>
      <c r="AA441" s="309" t="s">
        <v>1857</v>
      </c>
      <c r="AB441" s="249"/>
      <c r="AC441" s="249"/>
      <c r="AD441" s="249"/>
      <c r="AE441" s="249"/>
      <c r="AF441" s="249"/>
    </row>
    <row r="442" spans="1:32" s="45" customFormat="1" ht="30" customHeight="1">
      <c r="A442" s="381">
        <v>290</v>
      </c>
      <c r="B442" s="381" t="s">
        <v>433</v>
      </c>
      <c r="C442" s="378">
        <v>997</v>
      </c>
      <c r="D442" s="413">
        <v>2</v>
      </c>
      <c r="E442" s="378">
        <v>97</v>
      </c>
      <c r="F442" s="413" t="s">
        <v>1351</v>
      </c>
      <c r="G442" s="378">
        <v>18</v>
      </c>
      <c r="H442" s="413">
        <v>2</v>
      </c>
      <c r="I442" s="378">
        <v>47</v>
      </c>
      <c r="J442" s="414">
        <f>SUM(G442*400+H442*100+I442)</f>
        <v>7447</v>
      </c>
      <c r="K442" s="278"/>
      <c r="L442" s="414">
        <v>7447</v>
      </c>
      <c r="M442" s="278"/>
      <c r="N442" s="248"/>
      <c r="O442" s="248"/>
      <c r="P442" s="248"/>
      <c r="Q442" s="248"/>
      <c r="R442" s="415"/>
      <c r="S442" s="278"/>
      <c r="T442" s="415"/>
      <c r="U442" s="278"/>
      <c r="V442" s="358"/>
      <c r="W442" s="278"/>
      <c r="X442" s="238">
        <v>290</v>
      </c>
      <c r="Y442" s="309" t="s">
        <v>86</v>
      </c>
      <c r="Z442" s="309" t="s">
        <v>1858</v>
      </c>
      <c r="AA442" s="309" t="s">
        <v>1859</v>
      </c>
      <c r="AB442" s="249"/>
      <c r="AC442" s="249"/>
      <c r="AD442" s="249"/>
      <c r="AE442" s="249"/>
      <c r="AF442" s="249"/>
    </row>
    <row r="443" spans="1:32" s="45" customFormat="1" ht="30" customHeight="1">
      <c r="A443" s="381">
        <v>291</v>
      </c>
      <c r="B443" s="381" t="s">
        <v>433</v>
      </c>
      <c r="C443" s="378">
        <v>8451</v>
      </c>
      <c r="D443" s="413">
        <v>151</v>
      </c>
      <c r="E443" s="378">
        <v>51</v>
      </c>
      <c r="F443" s="413" t="s">
        <v>1351</v>
      </c>
      <c r="G443" s="378">
        <v>11</v>
      </c>
      <c r="H443" s="378">
        <v>0</v>
      </c>
      <c r="I443" s="378">
        <v>0</v>
      </c>
      <c r="J443" s="414">
        <f>SUM(G443*400)</f>
        <v>4400</v>
      </c>
      <c r="K443" s="278"/>
      <c r="L443" s="414">
        <v>4400</v>
      </c>
      <c r="M443" s="278"/>
      <c r="N443" s="248"/>
      <c r="O443" s="248"/>
      <c r="P443" s="248"/>
      <c r="Q443" s="248"/>
      <c r="R443" s="415"/>
      <c r="S443" s="278"/>
      <c r="T443" s="415"/>
      <c r="U443" s="278"/>
      <c r="V443" s="358"/>
      <c r="W443" s="278"/>
      <c r="X443" s="238">
        <v>291</v>
      </c>
      <c r="Y443" s="309" t="s">
        <v>70</v>
      </c>
      <c r="Z443" s="309" t="s">
        <v>1860</v>
      </c>
      <c r="AA443" s="309" t="s">
        <v>1861</v>
      </c>
      <c r="AB443" s="249"/>
      <c r="AC443" s="249"/>
      <c r="AD443" s="249"/>
      <c r="AE443" s="249"/>
      <c r="AF443" s="249"/>
    </row>
    <row r="444" spans="1:32" s="45" customFormat="1" ht="30" customHeight="1">
      <c r="A444" s="381">
        <v>292</v>
      </c>
      <c r="B444" s="381" t="s">
        <v>433</v>
      </c>
      <c r="C444" s="378">
        <v>1242</v>
      </c>
      <c r="D444" s="413">
        <v>11</v>
      </c>
      <c r="E444" s="378">
        <v>42</v>
      </c>
      <c r="F444" s="413" t="s">
        <v>1351</v>
      </c>
      <c r="G444" s="378">
        <v>12</v>
      </c>
      <c r="H444" s="378">
        <v>2</v>
      </c>
      <c r="I444" s="378">
        <v>0</v>
      </c>
      <c r="J444" s="414">
        <f>SUM(G444*400+H444*100)</f>
        <v>5000</v>
      </c>
      <c r="K444" s="278"/>
      <c r="L444" s="414">
        <v>5000</v>
      </c>
      <c r="M444" s="278"/>
      <c r="N444" s="248"/>
      <c r="O444" s="248"/>
      <c r="P444" s="248"/>
      <c r="Q444" s="248"/>
      <c r="R444" s="415"/>
      <c r="S444" s="278"/>
      <c r="T444" s="415"/>
      <c r="U444" s="278"/>
      <c r="V444" s="358"/>
      <c r="W444" s="278"/>
      <c r="X444" s="238">
        <v>292</v>
      </c>
      <c r="Y444" s="309" t="s">
        <v>63</v>
      </c>
      <c r="Z444" s="309" t="s">
        <v>1862</v>
      </c>
      <c r="AA444" s="309" t="s">
        <v>1863</v>
      </c>
      <c r="AB444" s="249"/>
      <c r="AC444" s="249"/>
      <c r="AD444" s="249"/>
      <c r="AE444" s="249"/>
      <c r="AF444" s="249"/>
    </row>
    <row r="445" spans="1:32" s="45" customFormat="1" ht="30" customHeight="1">
      <c r="A445" s="381">
        <v>293</v>
      </c>
      <c r="B445" s="381" t="s">
        <v>433</v>
      </c>
      <c r="C445" s="378">
        <v>1023</v>
      </c>
      <c r="D445" s="413">
        <v>70</v>
      </c>
      <c r="E445" s="378">
        <v>23</v>
      </c>
      <c r="F445" s="413" t="s">
        <v>1351</v>
      </c>
      <c r="G445" s="378">
        <v>10</v>
      </c>
      <c r="H445" s="378">
        <v>0</v>
      </c>
      <c r="I445" s="378">
        <v>0</v>
      </c>
      <c r="J445" s="414">
        <f>SUM(G445*400)</f>
        <v>4000</v>
      </c>
      <c r="K445" s="278"/>
      <c r="L445" s="414">
        <v>4000</v>
      </c>
      <c r="M445" s="278"/>
      <c r="N445" s="248"/>
      <c r="O445" s="248"/>
      <c r="P445" s="248"/>
      <c r="Q445" s="248"/>
      <c r="R445" s="415"/>
      <c r="S445" s="278"/>
      <c r="T445" s="415"/>
      <c r="U445" s="278"/>
      <c r="V445" s="358"/>
      <c r="W445" s="278"/>
      <c r="X445" s="238">
        <v>293</v>
      </c>
      <c r="Y445" s="309" t="s">
        <v>70</v>
      </c>
      <c r="Z445" s="309" t="s">
        <v>1864</v>
      </c>
      <c r="AA445" s="309" t="s">
        <v>1865</v>
      </c>
      <c r="AB445" s="249"/>
      <c r="AC445" s="249"/>
      <c r="AD445" s="249"/>
      <c r="AE445" s="249"/>
      <c r="AF445" s="249"/>
    </row>
    <row r="446" spans="1:32" s="45" customFormat="1" ht="30" customHeight="1">
      <c r="A446" s="381">
        <v>294</v>
      </c>
      <c r="B446" s="381" t="s">
        <v>433</v>
      </c>
      <c r="C446" s="378">
        <v>4454</v>
      </c>
      <c r="D446" s="413">
        <v>102</v>
      </c>
      <c r="E446" s="378">
        <v>54</v>
      </c>
      <c r="F446" s="413" t="s">
        <v>1351</v>
      </c>
      <c r="G446" s="378">
        <v>15</v>
      </c>
      <c r="H446" s="378">
        <v>0</v>
      </c>
      <c r="I446" s="378">
        <v>0</v>
      </c>
      <c r="J446" s="414">
        <f>SUM(G446*400)</f>
        <v>6000</v>
      </c>
      <c r="K446" s="278"/>
      <c r="L446" s="414">
        <v>6000</v>
      </c>
      <c r="M446" s="278"/>
      <c r="N446" s="248"/>
      <c r="O446" s="248"/>
      <c r="P446" s="248"/>
      <c r="Q446" s="248"/>
      <c r="R446" s="415"/>
      <c r="S446" s="278"/>
      <c r="T446" s="415"/>
      <c r="U446" s="278"/>
      <c r="V446" s="358"/>
      <c r="W446" s="278"/>
      <c r="X446" s="238">
        <v>294</v>
      </c>
      <c r="Y446" s="309" t="s">
        <v>63</v>
      </c>
      <c r="Z446" s="309" t="s">
        <v>1866</v>
      </c>
      <c r="AA446" s="309" t="s">
        <v>1867</v>
      </c>
      <c r="AB446" s="249"/>
      <c r="AC446" s="249"/>
      <c r="AD446" s="249"/>
      <c r="AE446" s="249"/>
      <c r="AF446" s="249"/>
    </row>
    <row r="447" spans="1:32" s="45" customFormat="1" ht="30" customHeight="1">
      <c r="A447" s="381">
        <v>295</v>
      </c>
      <c r="B447" s="381" t="s">
        <v>433</v>
      </c>
      <c r="C447" s="378">
        <v>6965</v>
      </c>
      <c r="D447" s="413">
        <v>139</v>
      </c>
      <c r="E447" s="378">
        <v>65</v>
      </c>
      <c r="F447" s="413" t="s">
        <v>1351</v>
      </c>
      <c r="G447" s="378">
        <v>4</v>
      </c>
      <c r="H447" s="413">
        <v>2</v>
      </c>
      <c r="I447" s="378">
        <v>44</v>
      </c>
      <c r="J447" s="414">
        <f>SUM(G447*400+H447*100+I447)</f>
        <v>1844</v>
      </c>
      <c r="K447" s="278"/>
      <c r="L447" s="414">
        <v>1844</v>
      </c>
      <c r="M447" s="278"/>
      <c r="N447" s="248"/>
      <c r="O447" s="248"/>
      <c r="P447" s="248"/>
      <c r="Q447" s="248"/>
      <c r="R447" s="415"/>
      <c r="S447" s="278"/>
      <c r="T447" s="415"/>
      <c r="U447" s="278"/>
      <c r="V447" s="358"/>
      <c r="W447" s="278"/>
      <c r="X447" s="238">
        <v>295</v>
      </c>
      <c r="Y447" s="309" t="s">
        <v>70</v>
      </c>
      <c r="Z447" s="309" t="s">
        <v>1868</v>
      </c>
      <c r="AA447" s="309" t="s">
        <v>1869</v>
      </c>
      <c r="AB447" s="249"/>
      <c r="AC447" s="249"/>
      <c r="AD447" s="249"/>
      <c r="AE447" s="249"/>
      <c r="AF447" s="249"/>
    </row>
    <row r="448" spans="1:32" s="45" customFormat="1" ht="30" customHeight="1">
      <c r="A448" s="381"/>
      <c r="B448" s="381"/>
      <c r="C448" s="378"/>
      <c r="D448" s="413"/>
      <c r="E448" s="378"/>
      <c r="F448" s="413"/>
      <c r="G448" s="378"/>
      <c r="H448" s="413"/>
      <c r="I448" s="378"/>
      <c r="J448" s="414"/>
      <c r="K448" s="278"/>
      <c r="L448" s="414"/>
      <c r="M448" s="278"/>
      <c r="N448" s="248"/>
      <c r="O448" s="248"/>
      <c r="P448" s="248"/>
      <c r="Q448" s="248"/>
      <c r="R448" s="415"/>
      <c r="S448" s="278"/>
      <c r="T448" s="415"/>
      <c r="U448" s="278"/>
      <c r="V448" s="358"/>
      <c r="W448" s="278"/>
      <c r="X448" s="238"/>
      <c r="Y448" s="309"/>
      <c r="Z448" s="309"/>
      <c r="AA448" s="309" t="s">
        <v>1870</v>
      </c>
      <c r="AB448" s="249"/>
      <c r="AC448" s="249"/>
      <c r="AD448" s="249"/>
      <c r="AE448" s="249"/>
      <c r="AF448" s="249"/>
    </row>
    <row r="449" spans="1:32" s="45" customFormat="1" ht="30" customHeight="1">
      <c r="A449" s="381">
        <v>296</v>
      </c>
      <c r="B449" s="381" t="s">
        <v>433</v>
      </c>
      <c r="C449" s="378">
        <v>4584</v>
      </c>
      <c r="D449" s="413">
        <v>100</v>
      </c>
      <c r="E449" s="378">
        <v>84</v>
      </c>
      <c r="F449" s="413" t="s">
        <v>1351</v>
      </c>
      <c r="G449" s="378">
        <v>10</v>
      </c>
      <c r="H449" s="417">
        <v>2</v>
      </c>
      <c r="I449" s="416">
        <v>32</v>
      </c>
      <c r="J449" s="414">
        <f>SUM(G449*400+H449*100+I449)</f>
        <v>4232</v>
      </c>
      <c r="K449" s="278"/>
      <c r="L449" s="414">
        <v>4232</v>
      </c>
      <c r="M449" s="278"/>
      <c r="N449" s="248"/>
      <c r="O449" s="248"/>
      <c r="P449" s="248"/>
      <c r="Q449" s="248"/>
      <c r="R449" s="415"/>
      <c r="S449" s="278"/>
      <c r="T449" s="415"/>
      <c r="U449" s="278"/>
      <c r="V449" s="358"/>
      <c r="W449" s="278"/>
      <c r="X449" s="238">
        <v>296</v>
      </c>
      <c r="Y449" s="309" t="s">
        <v>70</v>
      </c>
      <c r="Z449" s="309" t="s">
        <v>1871</v>
      </c>
      <c r="AA449" s="309" t="s">
        <v>1872</v>
      </c>
      <c r="AB449" s="249"/>
      <c r="AC449" s="249"/>
      <c r="AD449" s="249"/>
      <c r="AE449" s="249"/>
      <c r="AF449" s="249"/>
    </row>
    <row r="450" spans="1:32" s="45" customFormat="1" ht="30" customHeight="1">
      <c r="A450" s="381"/>
      <c r="B450" s="381"/>
      <c r="C450" s="378"/>
      <c r="D450" s="413"/>
      <c r="E450" s="378"/>
      <c r="F450" s="413"/>
      <c r="G450" s="378"/>
      <c r="H450" s="413"/>
      <c r="I450" s="378"/>
      <c r="J450" s="414"/>
      <c r="K450" s="278"/>
      <c r="L450" s="414"/>
      <c r="M450" s="278"/>
      <c r="N450" s="248"/>
      <c r="O450" s="248"/>
      <c r="P450" s="248"/>
      <c r="Q450" s="248"/>
      <c r="R450" s="415"/>
      <c r="S450" s="278"/>
      <c r="T450" s="415"/>
      <c r="U450" s="278"/>
      <c r="V450" s="358"/>
      <c r="W450" s="278"/>
      <c r="X450" s="238"/>
      <c r="Y450" s="309"/>
      <c r="Z450" s="309"/>
      <c r="AA450" s="309"/>
      <c r="AB450" s="249"/>
      <c r="AC450" s="249"/>
      <c r="AD450" s="249"/>
      <c r="AE450" s="249"/>
      <c r="AF450" s="249"/>
    </row>
    <row r="451" spans="1:32" s="45" customFormat="1" ht="25.8" customHeight="1">
      <c r="A451" s="381">
        <v>297</v>
      </c>
      <c r="B451" s="381" t="s">
        <v>433</v>
      </c>
      <c r="C451" s="378" t="s">
        <v>84</v>
      </c>
      <c r="D451" s="413">
        <v>162</v>
      </c>
      <c r="E451" s="378">
        <v>224</v>
      </c>
      <c r="F451" s="413" t="s">
        <v>1351</v>
      </c>
      <c r="G451" s="378">
        <v>18</v>
      </c>
      <c r="H451" s="413">
        <v>0</v>
      </c>
      <c r="I451" s="378">
        <v>15</v>
      </c>
      <c r="J451" s="414">
        <f>SUM(G451*400+I451)</f>
        <v>7215</v>
      </c>
      <c r="K451" s="278"/>
      <c r="L451" s="414">
        <v>7215</v>
      </c>
      <c r="M451" s="278"/>
      <c r="N451" s="248"/>
      <c r="O451" s="248"/>
      <c r="P451" s="248"/>
      <c r="Q451" s="248"/>
      <c r="R451" s="415"/>
      <c r="S451" s="278"/>
      <c r="T451" s="415"/>
      <c r="U451" s="278"/>
      <c r="V451" s="358"/>
      <c r="W451" s="278"/>
      <c r="X451" s="238">
        <v>297</v>
      </c>
      <c r="Y451" s="309" t="s">
        <v>70</v>
      </c>
      <c r="Z451" s="309" t="s">
        <v>1873</v>
      </c>
      <c r="AA451" s="309" t="s">
        <v>1874</v>
      </c>
      <c r="AB451" s="249"/>
      <c r="AC451" s="249"/>
      <c r="AD451" s="249"/>
      <c r="AE451" s="249"/>
      <c r="AF451" s="249"/>
    </row>
    <row r="452" spans="1:32" s="45" customFormat="1" ht="25.8" customHeight="1">
      <c r="A452" s="381"/>
      <c r="B452" s="381"/>
      <c r="C452" s="378"/>
      <c r="D452" s="413"/>
      <c r="E452" s="378"/>
      <c r="F452" s="413"/>
      <c r="G452" s="378"/>
      <c r="H452" s="413"/>
      <c r="I452" s="378"/>
      <c r="J452" s="414"/>
      <c r="K452" s="278"/>
      <c r="L452" s="414"/>
      <c r="M452" s="278"/>
      <c r="N452" s="248"/>
      <c r="O452" s="248"/>
      <c r="P452" s="248"/>
      <c r="Q452" s="248"/>
      <c r="R452" s="415"/>
      <c r="S452" s="278"/>
      <c r="T452" s="415"/>
      <c r="U452" s="278"/>
      <c r="V452" s="358"/>
      <c r="W452" s="278"/>
      <c r="X452" s="238"/>
      <c r="Y452" s="309"/>
      <c r="Z452" s="309"/>
      <c r="AA452" s="309" t="s">
        <v>1253</v>
      </c>
      <c r="AB452" s="249"/>
      <c r="AC452" s="249"/>
      <c r="AD452" s="249"/>
      <c r="AE452" s="249"/>
      <c r="AF452" s="249"/>
    </row>
    <row r="453" spans="1:32" s="45" customFormat="1" ht="27.6" customHeight="1">
      <c r="A453" s="381">
        <v>298</v>
      </c>
      <c r="B453" s="381" t="s">
        <v>433</v>
      </c>
      <c r="C453" s="378">
        <v>1352</v>
      </c>
      <c r="D453" s="413">
        <v>58</v>
      </c>
      <c r="E453" s="378">
        <v>52</v>
      </c>
      <c r="F453" s="413" t="s">
        <v>1351</v>
      </c>
      <c r="G453" s="378">
        <v>15</v>
      </c>
      <c r="H453" s="378">
        <v>0</v>
      </c>
      <c r="I453" s="378">
        <v>0</v>
      </c>
      <c r="J453" s="414">
        <f>SUM(G453*400)</f>
        <v>6000</v>
      </c>
      <c r="K453" s="278"/>
      <c r="L453" s="414">
        <v>6000</v>
      </c>
      <c r="M453" s="278"/>
      <c r="N453" s="248"/>
      <c r="O453" s="248"/>
      <c r="P453" s="248"/>
      <c r="Q453" s="248"/>
      <c r="R453" s="415"/>
      <c r="S453" s="278"/>
      <c r="T453" s="415"/>
      <c r="U453" s="278"/>
      <c r="V453" s="358"/>
      <c r="W453" s="278"/>
      <c r="X453" s="238">
        <v>298</v>
      </c>
      <c r="Y453" s="309" t="s">
        <v>86</v>
      </c>
      <c r="Z453" s="309" t="s">
        <v>1875</v>
      </c>
      <c r="AA453" s="309" t="s">
        <v>1876</v>
      </c>
      <c r="AB453" s="249"/>
      <c r="AC453" s="249"/>
      <c r="AD453" s="249"/>
      <c r="AE453" s="249"/>
      <c r="AF453" s="249"/>
    </row>
    <row r="454" spans="1:32" s="45" customFormat="1" ht="27.6" customHeight="1">
      <c r="A454" s="381">
        <v>299</v>
      </c>
      <c r="B454" s="381" t="s">
        <v>433</v>
      </c>
      <c r="C454" s="378">
        <v>1352</v>
      </c>
      <c r="D454" s="413">
        <v>58</v>
      </c>
      <c r="E454" s="378">
        <v>52</v>
      </c>
      <c r="F454" s="413" t="s">
        <v>1351</v>
      </c>
      <c r="G454" s="378">
        <v>15</v>
      </c>
      <c r="H454" s="378">
        <v>0</v>
      </c>
      <c r="I454" s="378">
        <v>0</v>
      </c>
      <c r="J454" s="414">
        <f>SUM(G454*400)</f>
        <v>6000</v>
      </c>
      <c r="K454" s="278"/>
      <c r="L454" s="414">
        <v>6000</v>
      </c>
      <c r="M454" s="278"/>
      <c r="N454" s="248"/>
      <c r="O454" s="248"/>
      <c r="P454" s="248"/>
      <c r="Q454" s="248"/>
      <c r="R454" s="415"/>
      <c r="S454" s="278"/>
      <c r="T454" s="415"/>
      <c r="U454" s="278"/>
      <c r="V454" s="358"/>
      <c r="W454" s="278"/>
      <c r="X454" s="238">
        <v>299</v>
      </c>
      <c r="Y454" s="309" t="s">
        <v>86</v>
      </c>
      <c r="Z454" s="309" t="s">
        <v>1877</v>
      </c>
      <c r="AA454" s="309" t="s">
        <v>1878</v>
      </c>
      <c r="AB454" s="249"/>
      <c r="AC454" s="249"/>
      <c r="AD454" s="249"/>
      <c r="AE454" s="249"/>
      <c r="AF454" s="249"/>
    </row>
    <row r="455" spans="1:32" s="45" customFormat="1" ht="27.6" customHeight="1">
      <c r="A455" s="381"/>
      <c r="B455" s="381"/>
      <c r="C455" s="378"/>
      <c r="D455" s="413"/>
      <c r="E455" s="378"/>
      <c r="F455" s="413"/>
      <c r="G455" s="378"/>
      <c r="H455" s="413"/>
      <c r="I455" s="378"/>
      <c r="J455" s="414"/>
      <c r="K455" s="278"/>
      <c r="L455" s="414"/>
      <c r="M455" s="278"/>
      <c r="N455" s="248"/>
      <c r="O455" s="248"/>
      <c r="P455" s="248"/>
      <c r="Q455" s="248"/>
      <c r="R455" s="415"/>
      <c r="S455" s="278"/>
      <c r="T455" s="415"/>
      <c r="U455" s="278"/>
      <c r="V455" s="358"/>
      <c r="W455" s="278"/>
      <c r="X455" s="238"/>
      <c r="Y455" s="309"/>
      <c r="Z455" s="309"/>
      <c r="AA455" s="309" t="s">
        <v>212</v>
      </c>
      <c r="AB455" s="249"/>
      <c r="AC455" s="249"/>
      <c r="AD455" s="249"/>
      <c r="AE455" s="249"/>
      <c r="AF455" s="249"/>
    </row>
    <row r="456" spans="1:32" s="45" customFormat="1" ht="27.6" customHeight="1">
      <c r="A456" s="381">
        <v>300</v>
      </c>
      <c r="B456" s="381" t="s">
        <v>433</v>
      </c>
      <c r="C456" s="378">
        <v>8358</v>
      </c>
      <c r="D456" s="413">
        <v>140</v>
      </c>
      <c r="E456" s="378">
        <v>58</v>
      </c>
      <c r="F456" s="413" t="s">
        <v>1351</v>
      </c>
      <c r="G456" s="378">
        <v>7</v>
      </c>
      <c r="H456" s="378">
        <v>0</v>
      </c>
      <c r="I456" s="378">
        <v>0</v>
      </c>
      <c r="J456" s="414">
        <f>SUM(G456*400)</f>
        <v>2800</v>
      </c>
      <c r="K456" s="278"/>
      <c r="L456" s="414">
        <v>2800</v>
      </c>
      <c r="M456" s="278"/>
      <c r="N456" s="248"/>
      <c r="O456" s="248"/>
      <c r="P456" s="248"/>
      <c r="Q456" s="248"/>
      <c r="R456" s="415"/>
      <c r="S456" s="278"/>
      <c r="T456" s="415"/>
      <c r="U456" s="278"/>
      <c r="V456" s="358"/>
      <c r="W456" s="278"/>
      <c r="X456" s="238">
        <v>300</v>
      </c>
      <c r="Y456" s="309" t="s">
        <v>86</v>
      </c>
      <c r="Z456" s="309" t="s">
        <v>1879</v>
      </c>
      <c r="AA456" s="309" t="s">
        <v>1880</v>
      </c>
      <c r="AB456" s="249"/>
      <c r="AC456" s="249"/>
      <c r="AD456" s="249"/>
      <c r="AE456" s="249"/>
      <c r="AF456" s="249"/>
    </row>
    <row r="457" spans="1:32" s="45" customFormat="1" ht="27.6" customHeight="1">
      <c r="A457" s="381"/>
      <c r="B457" s="381"/>
      <c r="C457" s="378"/>
      <c r="D457" s="413"/>
      <c r="E457" s="378"/>
      <c r="F457" s="413"/>
      <c r="G457" s="378"/>
      <c r="H457" s="413"/>
      <c r="I457" s="378"/>
      <c r="J457" s="414"/>
      <c r="K457" s="278"/>
      <c r="L457" s="414"/>
      <c r="M457" s="278"/>
      <c r="N457" s="248"/>
      <c r="O457" s="248"/>
      <c r="P457" s="248"/>
      <c r="Q457" s="248"/>
      <c r="R457" s="415"/>
      <c r="S457" s="278"/>
      <c r="T457" s="415"/>
      <c r="U457" s="278"/>
      <c r="V457" s="358"/>
      <c r="W457" s="278"/>
      <c r="X457" s="238"/>
      <c r="Y457" s="309"/>
      <c r="Z457" s="309"/>
      <c r="AA457" s="309" t="s">
        <v>610</v>
      </c>
      <c r="AB457" s="249"/>
      <c r="AC457" s="249"/>
      <c r="AD457" s="249"/>
      <c r="AE457" s="249"/>
      <c r="AF457" s="249"/>
    </row>
    <row r="458" spans="1:32" s="45" customFormat="1" ht="27.6" customHeight="1">
      <c r="A458" s="381">
        <v>301</v>
      </c>
      <c r="B458" s="381" t="s">
        <v>433</v>
      </c>
      <c r="C458" s="378">
        <v>2203</v>
      </c>
      <c r="D458" s="413">
        <v>58</v>
      </c>
      <c r="E458" s="378">
        <v>19</v>
      </c>
      <c r="F458" s="413" t="s">
        <v>1351</v>
      </c>
      <c r="G458" s="378">
        <v>19</v>
      </c>
      <c r="H458" s="378">
        <v>0</v>
      </c>
      <c r="I458" s="378">
        <v>0</v>
      </c>
      <c r="J458" s="414">
        <f>SUM(G458*400)</f>
        <v>7600</v>
      </c>
      <c r="K458" s="278"/>
      <c r="L458" s="414">
        <v>7600</v>
      </c>
      <c r="M458" s="278"/>
      <c r="N458" s="248"/>
      <c r="O458" s="248"/>
      <c r="P458" s="248"/>
      <c r="Q458" s="248"/>
      <c r="R458" s="415"/>
      <c r="S458" s="278"/>
      <c r="T458" s="415"/>
      <c r="U458" s="278"/>
      <c r="V458" s="358"/>
      <c r="W458" s="278"/>
      <c r="X458" s="238">
        <v>301</v>
      </c>
      <c r="Y458" s="309" t="s">
        <v>63</v>
      </c>
      <c r="Z458" s="309" t="s">
        <v>1881</v>
      </c>
      <c r="AA458" s="309" t="s">
        <v>1882</v>
      </c>
      <c r="AB458" s="249"/>
      <c r="AC458" s="249"/>
      <c r="AD458" s="249"/>
      <c r="AE458" s="249"/>
      <c r="AF458" s="249"/>
    </row>
    <row r="459" spans="1:32" s="45" customFormat="1" ht="27.6" customHeight="1">
      <c r="A459" s="381"/>
      <c r="B459" s="381"/>
      <c r="C459" s="378"/>
      <c r="D459" s="413"/>
      <c r="E459" s="378"/>
      <c r="F459" s="413"/>
      <c r="G459" s="378"/>
      <c r="H459" s="413"/>
      <c r="I459" s="378"/>
      <c r="J459" s="414"/>
      <c r="K459" s="278"/>
      <c r="L459" s="414"/>
      <c r="M459" s="278"/>
      <c r="N459" s="248"/>
      <c r="O459" s="248"/>
      <c r="P459" s="248"/>
      <c r="Q459" s="248"/>
      <c r="R459" s="415"/>
      <c r="S459" s="278"/>
      <c r="T459" s="415"/>
      <c r="U459" s="278"/>
      <c r="V459" s="358"/>
      <c r="W459" s="278"/>
      <c r="X459" s="238"/>
      <c r="Y459" s="309"/>
      <c r="Z459" s="309"/>
      <c r="AA459" s="309" t="s">
        <v>1883</v>
      </c>
      <c r="AB459" s="249"/>
      <c r="AC459" s="249"/>
      <c r="AD459" s="249"/>
      <c r="AE459" s="249"/>
      <c r="AF459" s="249"/>
    </row>
    <row r="460" spans="1:32" s="45" customFormat="1" ht="27.6" customHeight="1">
      <c r="A460" s="381">
        <v>302</v>
      </c>
      <c r="B460" s="381" t="s">
        <v>66</v>
      </c>
      <c r="C460" s="378">
        <v>7508</v>
      </c>
      <c r="D460" s="413">
        <v>151</v>
      </c>
      <c r="E460" s="378">
        <v>8</v>
      </c>
      <c r="F460" s="413" t="s">
        <v>1351</v>
      </c>
      <c r="G460" s="378">
        <v>7</v>
      </c>
      <c r="H460" s="413">
        <v>0</v>
      </c>
      <c r="I460" s="416">
        <v>22</v>
      </c>
      <c r="J460" s="414">
        <f>SUM(G460*400+I460)</f>
        <v>2822</v>
      </c>
      <c r="K460" s="278"/>
      <c r="L460" s="414">
        <v>2822</v>
      </c>
      <c r="M460" s="278"/>
      <c r="N460" s="248"/>
      <c r="O460" s="248"/>
      <c r="P460" s="248"/>
      <c r="Q460" s="248"/>
      <c r="R460" s="415"/>
      <c r="S460" s="278"/>
      <c r="T460" s="415"/>
      <c r="U460" s="278"/>
      <c r="V460" s="358"/>
      <c r="W460" s="278"/>
      <c r="X460" s="238">
        <v>302</v>
      </c>
      <c r="Y460" s="309"/>
      <c r="Z460" s="309"/>
      <c r="AA460" s="309"/>
      <c r="AB460" s="249"/>
      <c r="AC460" s="249"/>
      <c r="AD460" s="249"/>
      <c r="AE460" s="249"/>
      <c r="AF460" s="249"/>
    </row>
    <row r="461" spans="1:32" s="45" customFormat="1" ht="27.6" customHeight="1">
      <c r="A461" s="381">
        <v>303</v>
      </c>
      <c r="B461" s="381" t="s">
        <v>433</v>
      </c>
      <c r="C461" s="378">
        <v>6745</v>
      </c>
      <c r="D461" s="413">
        <v>364</v>
      </c>
      <c r="E461" s="378">
        <v>45</v>
      </c>
      <c r="F461" s="413" t="s">
        <v>1351</v>
      </c>
      <c r="G461" s="378">
        <v>0</v>
      </c>
      <c r="H461" s="413">
        <v>2</v>
      </c>
      <c r="I461" s="378">
        <v>92</v>
      </c>
      <c r="J461" s="414">
        <v>292</v>
      </c>
      <c r="K461" s="278">
        <v>282</v>
      </c>
      <c r="L461" s="414"/>
      <c r="M461" s="278"/>
      <c r="N461" s="248"/>
      <c r="O461" s="248"/>
      <c r="P461" s="248"/>
      <c r="Q461" s="248">
        <v>390</v>
      </c>
      <c r="R461" s="415"/>
      <c r="S461" s="278">
        <v>340</v>
      </c>
      <c r="T461" s="415"/>
      <c r="U461" s="278"/>
      <c r="V461" s="358">
        <v>10</v>
      </c>
      <c r="W461" s="278"/>
      <c r="X461" s="238">
        <v>303</v>
      </c>
      <c r="Y461" s="309" t="s">
        <v>70</v>
      </c>
      <c r="Z461" s="309" t="s">
        <v>1884</v>
      </c>
      <c r="AA461" s="309" t="s">
        <v>1885</v>
      </c>
      <c r="AB461" s="249"/>
      <c r="AC461" s="249"/>
      <c r="AD461" s="249"/>
      <c r="AE461" s="249"/>
      <c r="AF461" s="249"/>
    </row>
    <row r="462" spans="1:32" s="45" customFormat="1" ht="27.6" customHeight="1">
      <c r="A462" s="381"/>
      <c r="B462" s="381"/>
      <c r="C462" s="378"/>
      <c r="D462" s="413"/>
      <c r="E462" s="378"/>
      <c r="F462" s="413"/>
      <c r="G462" s="378"/>
      <c r="H462" s="417"/>
      <c r="I462" s="416"/>
      <c r="J462" s="419"/>
      <c r="K462" s="278"/>
      <c r="L462" s="419"/>
      <c r="M462" s="278">
        <v>5</v>
      </c>
      <c r="N462" s="248"/>
      <c r="O462" s="248"/>
      <c r="P462" s="248"/>
      <c r="Q462" s="248"/>
      <c r="R462" s="415"/>
      <c r="S462" s="278"/>
      <c r="T462" s="415">
        <v>20</v>
      </c>
      <c r="U462" s="278"/>
      <c r="V462" s="358">
        <v>10</v>
      </c>
      <c r="W462" s="278"/>
      <c r="X462" s="238"/>
      <c r="Y462" s="309"/>
      <c r="Z462" s="309"/>
      <c r="AA462" s="309"/>
      <c r="AB462" s="249"/>
      <c r="AC462" s="249"/>
      <c r="AD462" s="249"/>
      <c r="AE462" s="249"/>
      <c r="AF462" s="249"/>
    </row>
    <row r="463" spans="1:32" s="45" customFormat="1" ht="27.6" customHeight="1">
      <c r="A463" s="381"/>
      <c r="B463" s="381"/>
      <c r="C463" s="378"/>
      <c r="D463" s="413"/>
      <c r="E463" s="378"/>
      <c r="F463" s="413"/>
      <c r="G463" s="378"/>
      <c r="H463" s="413"/>
      <c r="I463" s="378"/>
      <c r="J463" s="414"/>
      <c r="K463" s="278"/>
      <c r="L463" s="414"/>
      <c r="M463" s="278">
        <v>5</v>
      </c>
      <c r="N463" s="248"/>
      <c r="O463" s="248"/>
      <c r="P463" s="248"/>
      <c r="Q463" s="248"/>
      <c r="R463" s="415"/>
      <c r="S463" s="278"/>
      <c r="T463" s="415">
        <v>20</v>
      </c>
      <c r="U463" s="278"/>
      <c r="V463" s="358">
        <v>13</v>
      </c>
      <c r="W463" s="278"/>
      <c r="X463" s="238"/>
      <c r="Y463" s="309"/>
      <c r="Z463" s="309"/>
      <c r="AA463" s="309"/>
      <c r="AB463" s="249"/>
      <c r="AC463" s="249"/>
      <c r="AD463" s="249"/>
      <c r="AE463" s="249"/>
      <c r="AF463" s="249"/>
    </row>
    <row r="464" spans="1:32" s="45" customFormat="1" ht="27.6" customHeight="1">
      <c r="A464" s="381">
        <v>304</v>
      </c>
      <c r="B464" s="381" t="s">
        <v>66</v>
      </c>
      <c r="C464" s="378">
        <v>6723</v>
      </c>
      <c r="D464" s="413">
        <v>342</v>
      </c>
      <c r="E464" s="378">
        <v>23</v>
      </c>
      <c r="F464" s="413" t="s">
        <v>1351</v>
      </c>
      <c r="G464" s="378">
        <v>0</v>
      </c>
      <c r="H464" s="413">
        <v>0</v>
      </c>
      <c r="I464" s="378">
        <v>92</v>
      </c>
      <c r="J464" s="414">
        <v>92</v>
      </c>
      <c r="K464" s="278">
        <v>87</v>
      </c>
      <c r="L464" s="414"/>
      <c r="M464" s="278"/>
      <c r="N464" s="248"/>
      <c r="O464" s="248"/>
      <c r="P464" s="248"/>
      <c r="Q464" s="248">
        <v>85</v>
      </c>
      <c r="R464" s="415"/>
      <c r="S464" s="278">
        <v>65</v>
      </c>
      <c r="T464" s="415"/>
      <c r="U464" s="278"/>
      <c r="V464" s="358">
        <v>30</v>
      </c>
      <c r="W464" s="278"/>
      <c r="X464" s="238">
        <v>304</v>
      </c>
      <c r="Y464" s="309" t="s">
        <v>63</v>
      </c>
      <c r="Z464" s="309" t="s">
        <v>1886</v>
      </c>
      <c r="AA464" s="309" t="s">
        <v>1887</v>
      </c>
      <c r="AB464" s="249"/>
      <c r="AC464" s="249"/>
      <c r="AD464" s="249"/>
      <c r="AE464" s="249"/>
      <c r="AF464" s="249"/>
    </row>
    <row r="465" spans="1:32" s="45" customFormat="1" ht="27.6" customHeight="1">
      <c r="A465" s="381"/>
      <c r="B465" s="381"/>
      <c r="C465" s="378"/>
      <c r="D465" s="413"/>
      <c r="E465" s="378"/>
      <c r="F465" s="413"/>
      <c r="G465" s="378"/>
      <c r="H465" s="417"/>
      <c r="I465" s="416"/>
      <c r="J465" s="419"/>
      <c r="K465" s="278"/>
      <c r="L465" s="419"/>
      <c r="M465" s="278">
        <v>5</v>
      </c>
      <c r="N465" s="248"/>
      <c r="O465" s="248"/>
      <c r="P465" s="248"/>
      <c r="Q465" s="248"/>
      <c r="R465" s="415"/>
      <c r="S465" s="278"/>
      <c r="T465" s="415">
        <v>20</v>
      </c>
      <c r="U465" s="278"/>
      <c r="V465" s="358">
        <v>9</v>
      </c>
      <c r="W465" s="278"/>
      <c r="X465" s="238"/>
      <c r="Y465" s="309"/>
      <c r="Z465" s="309"/>
      <c r="AA465" s="309"/>
      <c r="AB465" s="249"/>
      <c r="AC465" s="249"/>
      <c r="AD465" s="249"/>
      <c r="AE465" s="249"/>
      <c r="AF465" s="249"/>
    </row>
    <row r="466" spans="1:32" s="45" customFormat="1" ht="27.6" customHeight="1">
      <c r="A466" s="381">
        <v>305</v>
      </c>
      <c r="B466" s="381" t="s">
        <v>66</v>
      </c>
      <c r="C466" s="378">
        <v>6689</v>
      </c>
      <c r="D466" s="413">
        <v>307</v>
      </c>
      <c r="E466" s="378">
        <v>89</v>
      </c>
      <c r="F466" s="413" t="s">
        <v>1351</v>
      </c>
      <c r="G466" s="378">
        <v>0</v>
      </c>
      <c r="H466" s="413">
        <v>1</v>
      </c>
      <c r="I466" s="378">
        <v>35</v>
      </c>
      <c r="J466" s="414">
        <v>135</v>
      </c>
      <c r="K466" s="278">
        <v>132</v>
      </c>
      <c r="L466" s="414"/>
      <c r="M466" s="278"/>
      <c r="N466" s="248"/>
      <c r="O466" s="248"/>
      <c r="P466" s="248"/>
      <c r="Q466" s="248">
        <v>528</v>
      </c>
      <c r="R466" s="415"/>
      <c r="S466" s="278"/>
      <c r="T466" s="415"/>
      <c r="U466" s="278"/>
      <c r="V466" s="358"/>
      <c r="W466" s="278"/>
      <c r="X466" s="238">
        <v>305</v>
      </c>
      <c r="Y466" s="309" t="s">
        <v>70</v>
      </c>
      <c r="Z466" s="309" t="s">
        <v>1403</v>
      </c>
      <c r="AA466" s="309" t="s">
        <v>1888</v>
      </c>
      <c r="AB466" s="249"/>
      <c r="AC466" s="249"/>
      <c r="AD466" s="249"/>
      <c r="AE466" s="249"/>
      <c r="AF466" s="249"/>
    </row>
    <row r="467" spans="1:32" s="45" customFormat="1" ht="27.6" customHeight="1">
      <c r="A467" s="381"/>
      <c r="B467" s="381"/>
      <c r="C467" s="378"/>
      <c r="D467" s="413"/>
      <c r="E467" s="378"/>
      <c r="F467" s="413"/>
      <c r="G467" s="378"/>
      <c r="H467" s="417"/>
      <c r="I467" s="416"/>
      <c r="J467" s="419"/>
      <c r="K467" s="278"/>
      <c r="L467" s="419"/>
      <c r="M467" s="278">
        <v>3</v>
      </c>
      <c r="N467" s="248"/>
      <c r="O467" s="248"/>
      <c r="P467" s="248"/>
      <c r="Q467" s="248">
        <v>9</v>
      </c>
      <c r="R467" s="415"/>
      <c r="S467" s="278"/>
      <c r="T467" s="415">
        <v>9</v>
      </c>
      <c r="U467" s="278"/>
      <c r="V467" s="358">
        <v>1</v>
      </c>
      <c r="W467" s="278"/>
      <c r="X467" s="238"/>
      <c r="Y467" s="309"/>
      <c r="Z467" s="232"/>
      <c r="AA467" s="232"/>
      <c r="AB467" s="249"/>
      <c r="AC467" s="249"/>
      <c r="AD467" s="249"/>
      <c r="AE467" s="249"/>
      <c r="AF467" s="249"/>
    </row>
    <row r="468" spans="1:32" s="45" customFormat="1" ht="21.6" customHeight="1">
      <c r="A468" s="381">
        <v>306</v>
      </c>
      <c r="B468" s="381" t="s">
        <v>66</v>
      </c>
      <c r="C468" s="378" t="s">
        <v>84</v>
      </c>
      <c r="D468" s="413">
        <v>69</v>
      </c>
      <c r="E468" s="378" t="s">
        <v>84</v>
      </c>
      <c r="F468" s="413" t="s">
        <v>1351</v>
      </c>
      <c r="G468" s="378">
        <v>27</v>
      </c>
      <c r="H468" s="378">
        <v>0</v>
      </c>
      <c r="I468" s="378">
        <v>0</v>
      </c>
      <c r="J468" s="414">
        <v>10800</v>
      </c>
      <c r="K468" s="278"/>
      <c r="L468" s="414">
        <v>10314</v>
      </c>
      <c r="M468" s="278"/>
      <c r="N468" s="248"/>
      <c r="O468" s="248"/>
      <c r="P468" s="248"/>
      <c r="Q468" s="420"/>
      <c r="R468" s="421"/>
      <c r="S468" s="278"/>
      <c r="T468" s="415"/>
      <c r="U468" s="278"/>
      <c r="V468" s="358"/>
      <c r="W468" s="278"/>
      <c r="X468" s="329">
        <v>306</v>
      </c>
      <c r="Y468" s="291"/>
      <c r="Z468" s="291" t="s">
        <v>1889</v>
      </c>
      <c r="AA468" s="291" t="s">
        <v>1890</v>
      </c>
      <c r="AB468" s="249"/>
      <c r="AC468" s="249"/>
      <c r="AD468" s="249"/>
      <c r="AE468" s="249"/>
      <c r="AF468" s="249"/>
    </row>
    <row r="469" spans="1:32" s="45" customFormat="1" ht="21.6" customHeight="1">
      <c r="A469" s="381"/>
      <c r="B469" s="381"/>
      <c r="C469" s="378"/>
      <c r="D469" s="413"/>
      <c r="E469" s="378"/>
      <c r="F469" s="413"/>
      <c r="G469" s="378"/>
      <c r="H469" s="417"/>
      <c r="I469" s="416"/>
      <c r="J469" s="419"/>
      <c r="K469" s="278"/>
      <c r="L469" s="419"/>
      <c r="M469" s="278">
        <v>991</v>
      </c>
      <c r="N469" s="248"/>
      <c r="O469" s="248"/>
      <c r="P469" s="248"/>
      <c r="Q469" s="420">
        <v>3961</v>
      </c>
      <c r="R469" s="421"/>
      <c r="S469" s="278"/>
      <c r="T469" s="415">
        <v>240</v>
      </c>
      <c r="U469" s="278"/>
      <c r="V469" s="278">
        <v>30</v>
      </c>
      <c r="W469" s="248"/>
      <c r="X469" s="329"/>
      <c r="Y469" s="291"/>
      <c r="Z469" s="291"/>
      <c r="AA469" s="291"/>
      <c r="AB469" s="249"/>
      <c r="AC469" s="249"/>
      <c r="AD469" s="249"/>
      <c r="AE469" s="249"/>
      <c r="AF469" s="249"/>
    </row>
    <row r="470" spans="1:32" s="45" customFormat="1" ht="21.6" customHeight="1">
      <c r="A470" s="381"/>
      <c r="B470" s="381"/>
      <c r="C470" s="378"/>
      <c r="D470" s="413"/>
      <c r="E470" s="378"/>
      <c r="F470" s="413"/>
      <c r="G470" s="378"/>
      <c r="H470" s="413"/>
      <c r="I470" s="378"/>
      <c r="J470" s="414"/>
      <c r="K470" s="278"/>
      <c r="L470" s="414"/>
      <c r="M470" s="278"/>
      <c r="N470" s="248"/>
      <c r="O470" s="248"/>
      <c r="P470" s="248"/>
      <c r="Q470" s="248"/>
      <c r="R470" s="415"/>
      <c r="S470" s="278"/>
      <c r="T470" s="415">
        <v>56</v>
      </c>
      <c r="U470" s="278"/>
      <c r="V470" s="278">
        <v>11</v>
      </c>
      <c r="W470" s="248"/>
      <c r="X470" s="329"/>
      <c r="Y470" s="291"/>
      <c r="Z470" s="291"/>
      <c r="AA470" s="291"/>
      <c r="AB470" s="249"/>
      <c r="AC470" s="249"/>
      <c r="AD470" s="249"/>
      <c r="AE470" s="249"/>
      <c r="AF470" s="249"/>
    </row>
    <row r="471" spans="1:32" s="45" customFormat="1" ht="21.6" customHeight="1">
      <c r="A471" s="381"/>
      <c r="B471" s="381"/>
      <c r="C471" s="378"/>
      <c r="D471" s="413"/>
      <c r="E471" s="378"/>
      <c r="F471" s="413"/>
      <c r="G471" s="378"/>
      <c r="H471" s="413"/>
      <c r="I471" s="378"/>
      <c r="J471" s="414"/>
      <c r="K471" s="278"/>
      <c r="L471" s="414"/>
      <c r="M471" s="278"/>
      <c r="N471" s="248"/>
      <c r="O471" s="248"/>
      <c r="P471" s="248"/>
      <c r="Q471" s="248"/>
      <c r="R471" s="415"/>
      <c r="S471" s="278"/>
      <c r="T471" s="415">
        <v>119</v>
      </c>
      <c r="U471" s="278"/>
      <c r="V471" s="278">
        <v>11</v>
      </c>
      <c r="W471" s="248"/>
      <c r="X471" s="329"/>
      <c r="Y471" s="291"/>
      <c r="Z471" s="291"/>
      <c r="AA471" s="291"/>
      <c r="AB471" s="249"/>
      <c r="AC471" s="249"/>
      <c r="AD471" s="249"/>
      <c r="AE471" s="249"/>
      <c r="AF471" s="249"/>
    </row>
    <row r="472" spans="1:32" s="45" customFormat="1" ht="21.6" customHeight="1">
      <c r="A472" s="381"/>
      <c r="B472" s="381"/>
      <c r="C472" s="378"/>
      <c r="D472" s="413"/>
      <c r="E472" s="378"/>
      <c r="F472" s="413"/>
      <c r="G472" s="378"/>
      <c r="H472" s="413"/>
      <c r="I472" s="378"/>
      <c r="J472" s="414"/>
      <c r="K472" s="278"/>
      <c r="L472" s="414"/>
      <c r="M472" s="278"/>
      <c r="N472" s="248"/>
      <c r="O472" s="248"/>
      <c r="P472" s="248"/>
      <c r="Q472" s="248"/>
      <c r="R472" s="415"/>
      <c r="S472" s="278"/>
      <c r="T472" s="278">
        <v>104</v>
      </c>
      <c r="U472" s="278"/>
      <c r="V472" s="278">
        <v>11</v>
      </c>
      <c r="W472" s="248"/>
      <c r="X472" s="329"/>
      <c r="Y472" s="291"/>
      <c r="Z472" s="291"/>
      <c r="AA472" s="291"/>
      <c r="AB472" s="249"/>
      <c r="AC472" s="249"/>
      <c r="AD472" s="249"/>
      <c r="AE472" s="249"/>
      <c r="AF472" s="249"/>
    </row>
    <row r="473" spans="1:32" s="45" customFormat="1" ht="21.6" customHeight="1">
      <c r="A473" s="381"/>
      <c r="B473" s="381"/>
      <c r="C473" s="378"/>
      <c r="D473" s="413"/>
      <c r="E473" s="378"/>
      <c r="F473" s="413"/>
      <c r="G473" s="378"/>
      <c r="H473" s="413"/>
      <c r="I473" s="416"/>
      <c r="J473" s="419"/>
      <c r="K473" s="278"/>
      <c r="L473" s="419"/>
      <c r="M473" s="278"/>
      <c r="N473" s="248"/>
      <c r="O473" s="248"/>
      <c r="P473" s="248"/>
      <c r="Q473" s="248"/>
      <c r="R473" s="415"/>
      <c r="S473" s="278"/>
      <c r="T473" s="278">
        <v>42</v>
      </c>
      <c r="U473" s="278"/>
      <c r="V473" s="278">
        <v>11</v>
      </c>
      <c r="W473" s="248"/>
      <c r="X473" s="329"/>
      <c r="Y473" s="291"/>
      <c r="Z473" s="291"/>
      <c r="AA473" s="291"/>
      <c r="AB473" s="249"/>
      <c r="AC473" s="249"/>
      <c r="AD473" s="249"/>
      <c r="AE473" s="249"/>
      <c r="AF473" s="249"/>
    </row>
    <row r="474" spans="1:32" s="45" customFormat="1" ht="21.6" customHeight="1">
      <c r="A474" s="381"/>
      <c r="B474" s="381"/>
      <c r="C474" s="378"/>
      <c r="D474" s="413"/>
      <c r="E474" s="378"/>
      <c r="F474" s="413"/>
      <c r="G474" s="378"/>
      <c r="H474" s="413"/>
      <c r="I474" s="416"/>
      <c r="J474" s="419"/>
      <c r="K474" s="278"/>
      <c r="L474" s="419"/>
      <c r="M474" s="278"/>
      <c r="N474" s="248"/>
      <c r="O474" s="248"/>
      <c r="P474" s="248"/>
      <c r="Q474" s="248"/>
      <c r="R474" s="415"/>
      <c r="S474" s="278"/>
      <c r="T474" s="278">
        <v>200</v>
      </c>
      <c r="U474" s="278"/>
      <c r="V474" s="278">
        <v>11</v>
      </c>
      <c r="W474" s="248"/>
      <c r="X474" s="329"/>
      <c r="Y474" s="291"/>
      <c r="Z474" s="291"/>
      <c r="AA474" s="291"/>
      <c r="AB474" s="249"/>
      <c r="AC474" s="249"/>
      <c r="AD474" s="249"/>
      <c r="AE474" s="249"/>
      <c r="AF474" s="249"/>
    </row>
    <row r="475" spans="1:32" s="45" customFormat="1" ht="21.6" customHeight="1">
      <c r="A475" s="381"/>
      <c r="B475" s="381"/>
      <c r="C475" s="378"/>
      <c r="D475" s="413"/>
      <c r="E475" s="378"/>
      <c r="F475" s="413"/>
      <c r="G475" s="378"/>
      <c r="H475" s="413"/>
      <c r="I475" s="378"/>
      <c r="J475" s="414"/>
      <c r="K475" s="278"/>
      <c r="L475" s="414"/>
      <c r="M475" s="278"/>
      <c r="N475" s="248"/>
      <c r="O475" s="248"/>
      <c r="P475" s="248"/>
      <c r="Q475" s="248"/>
      <c r="R475" s="415"/>
      <c r="S475" s="278"/>
      <c r="T475" s="278">
        <v>364</v>
      </c>
      <c r="U475" s="278"/>
      <c r="V475" s="278">
        <v>12</v>
      </c>
      <c r="W475" s="248"/>
      <c r="X475" s="329"/>
      <c r="Y475" s="291"/>
      <c r="Z475" s="291"/>
      <c r="AA475" s="291"/>
      <c r="AB475" s="249"/>
      <c r="AC475" s="249"/>
      <c r="AD475" s="249"/>
      <c r="AE475" s="249"/>
      <c r="AF475" s="249"/>
    </row>
    <row r="476" spans="1:32" s="45" customFormat="1" ht="21.6" customHeight="1">
      <c r="A476" s="381"/>
      <c r="B476" s="381"/>
      <c r="C476" s="378"/>
      <c r="D476" s="413"/>
      <c r="E476" s="378"/>
      <c r="F476" s="413"/>
      <c r="G476" s="378"/>
      <c r="H476" s="413"/>
      <c r="I476" s="378"/>
      <c r="J476" s="414"/>
      <c r="K476" s="278"/>
      <c r="L476" s="414"/>
      <c r="M476" s="278"/>
      <c r="N476" s="248"/>
      <c r="O476" s="248"/>
      <c r="P476" s="248"/>
      <c r="Q476" s="248"/>
      <c r="R476" s="415"/>
      <c r="S476" s="278"/>
      <c r="T476" s="392">
        <v>300</v>
      </c>
      <c r="U476" s="278"/>
      <c r="V476" s="278">
        <v>12</v>
      </c>
      <c r="W476" s="248"/>
      <c r="X476" s="329"/>
      <c r="Y476" s="291"/>
      <c r="Z476" s="291"/>
      <c r="AA476" s="291"/>
      <c r="AB476" s="249"/>
      <c r="AC476" s="249"/>
      <c r="AD476" s="249"/>
      <c r="AE476" s="249"/>
      <c r="AF476" s="249"/>
    </row>
    <row r="477" spans="1:32" s="45" customFormat="1" ht="21.6" customHeight="1">
      <c r="A477" s="381"/>
      <c r="B477" s="381"/>
      <c r="C477" s="378"/>
      <c r="D477" s="413"/>
      <c r="E477" s="378"/>
      <c r="F477" s="413"/>
      <c r="G477" s="378"/>
      <c r="H477" s="413"/>
      <c r="I477" s="378"/>
      <c r="J477" s="414"/>
      <c r="K477" s="278"/>
      <c r="L477" s="414"/>
      <c r="M477" s="278"/>
      <c r="N477" s="248"/>
      <c r="O477" s="248"/>
      <c r="P477" s="248"/>
      <c r="Q477" s="248"/>
      <c r="R477" s="415"/>
      <c r="S477" s="278"/>
      <c r="T477" s="278">
        <v>12</v>
      </c>
      <c r="U477" s="278"/>
      <c r="V477" s="278">
        <v>11</v>
      </c>
      <c r="W477" s="248"/>
      <c r="X477" s="329"/>
      <c r="Y477" s="291"/>
      <c r="Z477" s="291"/>
      <c r="AA477" s="291"/>
      <c r="AB477" s="249"/>
      <c r="AC477" s="249"/>
      <c r="AD477" s="249"/>
      <c r="AE477" s="249"/>
      <c r="AF477" s="249"/>
    </row>
    <row r="478" spans="1:32" s="45" customFormat="1" ht="21.6" customHeight="1">
      <c r="A478" s="381"/>
      <c r="B478" s="381"/>
      <c r="C478" s="378"/>
      <c r="D478" s="413"/>
      <c r="E478" s="378"/>
      <c r="F478" s="413"/>
      <c r="G478" s="378"/>
      <c r="H478" s="413"/>
      <c r="I478" s="416"/>
      <c r="J478" s="419"/>
      <c r="K478" s="278"/>
      <c r="L478" s="419"/>
      <c r="M478" s="278"/>
      <c r="N478" s="248"/>
      <c r="O478" s="248"/>
      <c r="P478" s="248"/>
      <c r="Q478" s="248"/>
      <c r="R478" s="415"/>
      <c r="S478" s="278"/>
      <c r="T478" s="278">
        <v>420</v>
      </c>
      <c r="U478" s="278"/>
      <c r="V478" s="278">
        <v>15</v>
      </c>
      <c r="W478" s="248"/>
      <c r="X478" s="329"/>
      <c r="Y478" s="291"/>
      <c r="Z478" s="291"/>
      <c r="AA478" s="291"/>
      <c r="AB478" s="249"/>
      <c r="AC478" s="249"/>
      <c r="AD478" s="249"/>
      <c r="AE478" s="249"/>
      <c r="AF478" s="249"/>
    </row>
    <row r="479" spans="1:32" s="45" customFormat="1" ht="21.6" customHeight="1">
      <c r="A479" s="381"/>
      <c r="B479" s="381"/>
      <c r="C479" s="378"/>
      <c r="D479" s="413"/>
      <c r="E479" s="378"/>
      <c r="F479" s="413"/>
      <c r="G479" s="378"/>
      <c r="H479" s="413"/>
      <c r="I479" s="378"/>
      <c r="J479" s="414"/>
      <c r="K479" s="278"/>
      <c r="L479" s="414"/>
      <c r="M479" s="278"/>
      <c r="N479" s="248"/>
      <c r="O479" s="248"/>
      <c r="P479" s="248"/>
      <c r="Q479" s="248"/>
      <c r="R479" s="415"/>
      <c r="S479" s="278"/>
      <c r="T479" s="278">
        <v>450</v>
      </c>
      <c r="U479" s="278"/>
      <c r="V479" s="278">
        <v>15</v>
      </c>
      <c r="W479" s="248"/>
      <c r="X479" s="329"/>
      <c r="Y479" s="291"/>
      <c r="Z479" s="291"/>
      <c r="AA479" s="291"/>
      <c r="AB479" s="249"/>
      <c r="AC479" s="249"/>
      <c r="AD479" s="249"/>
      <c r="AE479" s="249"/>
      <c r="AF479" s="249"/>
    </row>
    <row r="480" spans="1:32" s="45" customFormat="1" ht="21.6" customHeight="1">
      <c r="A480" s="381"/>
      <c r="B480" s="381"/>
      <c r="C480" s="378"/>
      <c r="D480" s="413"/>
      <c r="E480" s="378"/>
      <c r="F480" s="413"/>
      <c r="G480" s="378"/>
      <c r="H480" s="413"/>
      <c r="I480" s="378"/>
      <c r="J480" s="414"/>
      <c r="K480" s="278"/>
      <c r="L480" s="414"/>
      <c r="M480" s="278"/>
      <c r="N480" s="248"/>
      <c r="O480" s="248"/>
      <c r="P480" s="248"/>
      <c r="Q480" s="248"/>
      <c r="R480" s="415"/>
      <c r="S480" s="278"/>
      <c r="T480" s="415">
        <v>600</v>
      </c>
      <c r="U480" s="278"/>
      <c r="V480" s="278">
        <v>15</v>
      </c>
      <c r="W480" s="248"/>
      <c r="X480" s="329"/>
      <c r="Y480" s="291"/>
      <c r="Z480" s="291"/>
      <c r="AA480" s="291"/>
      <c r="AB480" s="249"/>
      <c r="AC480" s="249"/>
      <c r="AD480" s="249"/>
      <c r="AE480" s="249"/>
      <c r="AF480" s="249"/>
    </row>
    <row r="481" spans="1:32" s="45" customFormat="1" ht="21.6" customHeight="1">
      <c r="A481" s="381"/>
      <c r="B481" s="381"/>
      <c r="C481" s="378"/>
      <c r="D481" s="413"/>
      <c r="E481" s="378"/>
      <c r="F481" s="413"/>
      <c r="G481" s="378"/>
      <c r="H481" s="413"/>
      <c r="I481" s="378"/>
      <c r="J481" s="414"/>
      <c r="K481" s="278"/>
      <c r="L481" s="414"/>
      <c r="M481" s="278"/>
      <c r="N481" s="248"/>
      <c r="O481" s="248"/>
      <c r="P481" s="248"/>
      <c r="Q481" s="248"/>
      <c r="R481" s="415"/>
      <c r="S481" s="278"/>
      <c r="T481" s="415">
        <v>80</v>
      </c>
      <c r="U481" s="278"/>
      <c r="V481" s="278">
        <v>12</v>
      </c>
      <c r="W481" s="248"/>
      <c r="X481" s="329"/>
      <c r="Y481" s="291"/>
      <c r="Z481" s="291"/>
      <c r="AA481" s="291"/>
      <c r="AB481" s="249"/>
      <c r="AC481" s="249"/>
      <c r="AD481" s="249"/>
      <c r="AE481" s="249"/>
      <c r="AF481" s="249"/>
    </row>
    <row r="482" spans="1:32" s="45" customFormat="1" ht="21.6" customHeight="1">
      <c r="A482" s="381"/>
      <c r="B482" s="381"/>
      <c r="C482" s="378"/>
      <c r="D482" s="413"/>
      <c r="E482" s="378"/>
      <c r="F482" s="413"/>
      <c r="G482" s="378"/>
      <c r="H482" s="413"/>
      <c r="I482" s="378"/>
      <c r="J482" s="414"/>
      <c r="K482" s="278"/>
      <c r="L482" s="414"/>
      <c r="M482" s="278"/>
      <c r="N482" s="248"/>
      <c r="O482" s="248"/>
      <c r="P482" s="248"/>
      <c r="Q482" s="248"/>
      <c r="R482" s="415"/>
      <c r="S482" s="278"/>
      <c r="T482" s="415">
        <v>55</v>
      </c>
      <c r="U482" s="278"/>
      <c r="V482" s="278">
        <v>12</v>
      </c>
      <c r="W482" s="248"/>
      <c r="X482" s="329"/>
      <c r="Y482" s="291"/>
      <c r="Z482" s="291"/>
      <c r="AA482" s="291"/>
      <c r="AB482" s="249"/>
      <c r="AC482" s="249"/>
      <c r="AD482" s="249"/>
      <c r="AE482" s="249"/>
      <c r="AF482" s="249"/>
    </row>
    <row r="483" spans="1:32" s="45" customFormat="1" ht="21.6" customHeight="1">
      <c r="A483" s="381"/>
      <c r="B483" s="381"/>
      <c r="C483" s="378"/>
      <c r="D483" s="413"/>
      <c r="E483" s="378"/>
      <c r="F483" s="413"/>
      <c r="G483" s="378"/>
      <c r="H483" s="413"/>
      <c r="I483" s="378"/>
      <c r="J483" s="414"/>
      <c r="K483" s="278"/>
      <c r="L483" s="414"/>
      <c r="M483" s="278"/>
      <c r="N483" s="248"/>
      <c r="O483" s="248"/>
      <c r="P483" s="248"/>
      <c r="Q483" s="248"/>
      <c r="R483" s="415"/>
      <c r="S483" s="278"/>
      <c r="T483" s="415">
        <v>220</v>
      </c>
      <c r="U483" s="278"/>
      <c r="V483" s="278">
        <v>12</v>
      </c>
      <c r="W483" s="248"/>
      <c r="X483" s="329"/>
      <c r="Y483" s="291"/>
      <c r="Z483" s="291"/>
      <c r="AA483" s="291"/>
      <c r="AB483" s="249"/>
      <c r="AC483" s="249"/>
      <c r="AD483" s="249"/>
      <c r="AE483" s="249"/>
      <c r="AF483" s="249"/>
    </row>
    <row r="484" spans="1:32" s="45" customFormat="1" ht="21.6" customHeight="1">
      <c r="A484" s="381"/>
      <c r="B484" s="381"/>
      <c r="C484" s="378"/>
      <c r="D484" s="413"/>
      <c r="E484" s="378"/>
      <c r="F484" s="413"/>
      <c r="G484" s="378"/>
      <c r="H484" s="413"/>
      <c r="I484" s="378"/>
      <c r="J484" s="414"/>
      <c r="K484" s="278"/>
      <c r="L484" s="414"/>
      <c r="M484" s="278"/>
      <c r="N484" s="248"/>
      <c r="O484" s="248"/>
      <c r="P484" s="248"/>
      <c r="Q484" s="248"/>
      <c r="R484" s="415"/>
      <c r="S484" s="278"/>
      <c r="T484" s="415">
        <v>260</v>
      </c>
      <c r="U484" s="278"/>
      <c r="V484" s="278">
        <v>12</v>
      </c>
      <c r="W484" s="248"/>
      <c r="X484" s="329"/>
      <c r="Y484" s="291"/>
      <c r="Z484" s="291"/>
      <c r="AA484" s="291"/>
      <c r="AB484" s="249"/>
      <c r="AC484" s="249"/>
      <c r="AD484" s="249"/>
      <c r="AE484" s="249"/>
      <c r="AF484" s="249"/>
    </row>
    <row r="485" spans="1:32" s="45" customFormat="1" ht="21.6" customHeight="1">
      <c r="A485" s="381"/>
      <c r="B485" s="381"/>
      <c r="C485" s="378"/>
      <c r="D485" s="413"/>
      <c r="E485" s="378"/>
      <c r="F485" s="413"/>
      <c r="G485" s="378"/>
      <c r="H485" s="413"/>
      <c r="I485" s="378"/>
      <c r="J485" s="414"/>
      <c r="K485" s="278"/>
      <c r="L485" s="414"/>
      <c r="M485" s="278"/>
      <c r="N485" s="248"/>
      <c r="O485" s="248"/>
      <c r="P485" s="248"/>
      <c r="Q485" s="248"/>
      <c r="R485" s="415"/>
      <c r="S485" s="278"/>
      <c r="T485" s="415">
        <v>319</v>
      </c>
      <c r="U485" s="278"/>
      <c r="V485" s="278">
        <v>12</v>
      </c>
      <c r="W485" s="248"/>
      <c r="X485" s="329"/>
      <c r="Y485" s="291"/>
      <c r="Z485" s="291"/>
      <c r="AA485" s="291"/>
      <c r="AB485" s="249"/>
      <c r="AC485" s="249"/>
      <c r="AD485" s="249"/>
      <c r="AE485" s="249"/>
      <c r="AF485" s="249"/>
    </row>
    <row r="486" spans="1:32" s="45" customFormat="1" ht="21.6" customHeight="1">
      <c r="A486" s="381"/>
      <c r="B486" s="381"/>
      <c r="C486" s="378"/>
      <c r="D486" s="413"/>
      <c r="E486" s="378"/>
      <c r="F486" s="413"/>
      <c r="G486" s="378"/>
      <c r="H486" s="413"/>
      <c r="I486" s="378"/>
      <c r="J486" s="414"/>
      <c r="K486" s="278"/>
      <c r="L486" s="414"/>
      <c r="M486" s="278"/>
      <c r="N486" s="248"/>
      <c r="O486" s="248"/>
      <c r="P486" s="248"/>
      <c r="Q486" s="248"/>
      <c r="R486" s="415"/>
      <c r="S486" s="278"/>
      <c r="T486" s="415">
        <v>120</v>
      </c>
      <c r="U486" s="278"/>
      <c r="V486" s="278">
        <v>12</v>
      </c>
      <c r="W486" s="248"/>
      <c r="X486" s="329"/>
      <c r="Y486" s="291"/>
      <c r="Z486" s="291"/>
      <c r="AA486" s="291"/>
      <c r="AB486" s="249"/>
      <c r="AC486" s="249"/>
      <c r="AD486" s="249"/>
      <c r="AE486" s="249"/>
      <c r="AF486" s="249"/>
    </row>
    <row r="487" spans="1:32" s="45" customFormat="1" ht="20.399999999999999" customHeight="1">
      <c r="A487" s="381">
        <v>307</v>
      </c>
      <c r="B487" s="381" t="s">
        <v>433</v>
      </c>
      <c r="C487" s="378">
        <v>136</v>
      </c>
      <c r="D487" s="413">
        <v>70</v>
      </c>
      <c r="E487" s="378">
        <v>61</v>
      </c>
      <c r="F487" s="413" t="s">
        <v>1351</v>
      </c>
      <c r="G487" s="378">
        <v>16</v>
      </c>
      <c r="H487" s="413">
        <v>3</v>
      </c>
      <c r="I487" s="378">
        <v>10</v>
      </c>
      <c r="J487" s="414">
        <v>6710</v>
      </c>
      <c r="K487" s="278"/>
      <c r="L487" s="414">
        <f>J487</f>
        <v>6710</v>
      </c>
      <c r="M487" s="278"/>
      <c r="N487" s="248"/>
      <c r="O487" s="248"/>
      <c r="P487" s="248"/>
      <c r="Q487" s="248"/>
      <c r="R487" s="415"/>
      <c r="S487" s="278"/>
      <c r="T487" s="415"/>
      <c r="U487" s="278"/>
      <c r="V487" s="358"/>
      <c r="W487" s="278"/>
      <c r="X487" s="238">
        <v>307</v>
      </c>
      <c r="Y487" s="309" t="s">
        <v>70</v>
      </c>
      <c r="Z487" s="309" t="s">
        <v>1523</v>
      </c>
      <c r="AA487" s="309" t="s">
        <v>1891</v>
      </c>
      <c r="AB487" s="249"/>
      <c r="AC487" s="249"/>
      <c r="AD487" s="249"/>
      <c r="AE487" s="249"/>
      <c r="AF487" s="249"/>
    </row>
    <row r="488" spans="1:32" s="45" customFormat="1" ht="14.4" customHeight="1">
      <c r="A488" s="381"/>
      <c r="B488" s="381"/>
      <c r="C488" s="378"/>
      <c r="D488" s="413"/>
      <c r="E488" s="378"/>
      <c r="F488" s="413"/>
      <c r="G488" s="378"/>
      <c r="H488" s="413"/>
      <c r="I488" s="378"/>
      <c r="J488" s="414"/>
      <c r="K488" s="278"/>
      <c r="L488" s="414"/>
      <c r="M488" s="278"/>
      <c r="N488" s="248"/>
      <c r="O488" s="248"/>
      <c r="P488" s="248"/>
      <c r="Q488" s="248"/>
      <c r="R488" s="415"/>
      <c r="S488" s="278"/>
      <c r="T488" s="415"/>
      <c r="U488" s="278"/>
      <c r="V488" s="358"/>
      <c r="W488" s="278"/>
      <c r="X488" s="238"/>
      <c r="Y488" s="309"/>
      <c r="Z488" s="309"/>
      <c r="AA488" s="309" t="s">
        <v>1892</v>
      </c>
      <c r="AB488" s="249"/>
      <c r="AC488" s="249"/>
      <c r="AD488" s="249"/>
      <c r="AE488" s="249"/>
      <c r="AF488" s="249"/>
    </row>
    <row r="489" spans="1:32" s="45" customFormat="1" ht="19.8" customHeight="1">
      <c r="A489" s="381">
        <v>308</v>
      </c>
      <c r="B489" s="381" t="s">
        <v>433</v>
      </c>
      <c r="C489" s="378">
        <v>8750</v>
      </c>
      <c r="D489" s="413">
        <v>173</v>
      </c>
      <c r="E489" s="378">
        <v>50</v>
      </c>
      <c r="F489" s="413" t="s">
        <v>1351</v>
      </c>
      <c r="G489" s="378">
        <v>15</v>
      </c>
      <c r="H489" s="413">
        <v>1</v>
      </c>
      <c r="I489" s="378">
        <v>96</v>
      </c>
      <c r="J489" s="414">
        <f>SUM(G489*400+H489*100+I489)</f>
        <v>6196</v>
      </c>
      <c r="K489" s="278"/>
      <c r="L489" s="414">
        <f>J489</f>
        <v>6196</v>
      </c>
      <c r="M489" s="278"/>
      <c r="N489" s="248"/>
      <c r="O489" s="248"/>
      <c r="P489" s="248"/>
      <c r="Q489" s="248"/>
      <c r="R489" s="415"/>
      <c r="S489" s="278"/>
      <c r="T489" s="415"/>
      <c r="U489" s="278"/>
      <c r="V489" s="358"/>
      <c r="W489" s="278"/>
      <c r="X489" s="238">
        <v>308</v>
      </c>
      <c r="Y489" s="309" t="s">
        <v>63</v>
      </c>
      <c r="Z489" s="309" t="s">
        <v>1893</v>
      </c>
      <c r="AA489" s="309" t="s">
        <v>1782</v>
      </c>
      <c r="AB489" s="249"/>
      <c r="AC489" s="249"/>
      <c r="AD489" s="249"/>
      <c r="AE489" s="249"/>
      <c r="AF489" s="249"/>
    </row>
    <row r="490" spans="1:32" s="45" customFormat="1" ht="19.8" customHeight="1">
      <c r="A490" s="381">
        <v>309</v>
      </c>
      <c r="B490" s="381" t="s">
        <v>433</v>
      </c>
      <c r="C490" s="378">
        <v>7508</v>
      </c>
      <c r="D490" s="413">
        <v>151</v>
      </c>
      <c r="E490" s="378">
        <v>8</v>
      </c>
      <c r="F490" s="413" t="s">
        <v>1351</v>
      </c>
      <c r="G490" s="378">
        <v>7</v>
      </c>
      <c r="H490" s="413">
        <v>0</v>
      </c>
      <c r="I490" s="378">
        <v>22</v>
      </c>
      <c r="J490" s="414">
        <f>SUM(G490*400+H490*100+I490)</f>
        <v>2822</v>
      </c>
      <c r="K490" s="278"/>
      <c r="L490" s="414">
        <f>J490</f>
        <v>2822</v>
      </c>
      <c r="M490" s="278"/>
      <c r="N490" s="248"/>
      <c r="O490" s="248"/>
      <c r="P490" s="248"/>
      <c r="Q490" s="248"/>
      <c r="R490" s="415"/>
      <c r="S490" s="278"/>
      <c r="T490" s="415"/>
      <c r="U490" s="278"/>
      <c r="V490" s="358"/>
      <c r="W490" s="278"/>
      <c r="X490" s="238">
        <v>309</v>
      </c>
      <c r="Y490" s="309" t="s">
        <v>86</v>
      </c>
      <c r="Z490" s="309" t="s">
        <v>1894</v>
      </c>
      <c r="AA490" s="309" t="s">
        <v>1895</v>
      </c>
      <c r="AB490" s="249"/>
      <c r="AC490" s="249"/>
      <c r="AD490" s="249"/>
      <c r="AE490" s="249"/>
      <c r="AF490" s="249"/>
    </row>
    <row r="491" spans="1:32" s="45" customFormat="1" ht="19.8" customHeight="1">
      <c r="A491" s="381">
        <v>310</v>
      </c>
      <c r="B491" s="381" t="s">
        <v>433</v>
      </c>
      <c r="C491" s="378">
        <v>5800</v>
      </c>
      <c r="D491" s="413">
        <v>57</v>
      </c>
      <c r="E491" s="378">
        <v>0</v>
      </c>
      <c r="F491" s="413" t="s">
        <v>1351</v>
      </c>
      <c r="G491" s="378">
        <v>20</v>
      </c>
      <c r="H491" s="378">
        <v>0</v>
      </c>
      <c r="I491" s="378">
        <v>0</v>
      </c>
      <c r="J491" s="414">
        <f>SUM(G491*400+H491*100+I491)</f>
        <v>8000</v>
      </c>
      <c r="K491" s="278"/>
      <c r="L491" s="414">
        <f>J491</f>
        <v>8000</v>
      </c>
      <c r="M491" s="278"/>
      <c r="N491" s="248"/>
      <c r="O491" s="248"/>
      <c r="P491" s="248"/>
      <c r="Q491" s="248"/>
      <c r="R491" s="415"/>
      <c r="S491" s="278"/>
      <c r="T491" s="415"/>
      <c r="U491" s="278"/>
      <c r="V491" s="358"/>
      <c r="W491" s="278"/>
      <c r="X491" s="238">
        <v>310</v>
      </c>
      <c r="Y491" s="309" t="s">
        <v>63</v>
      </c>
      <c r="Z491" s="309" t="s">
        <v>1896</v>
      </c>
      <c r="AA491" s="309" t="s">
        <v>1897</v>
      </c>
      <c r="AB491" s="249"/>
      <c r="AC491" s="249"/>
      <c r="AD491" s="249"/>
      <c r="AE491" s="249"/>
      <c r="AF491" s="249"/>
    </row>
    <row r="492" spans="1:32" s="45" customFormat="1" ht="19.8" customHeight="1">
      <c r="A492" s="381"/>
      <c r="B492" s="381"/>
      <c r="C492" s="378">
        <v>6592</v>
      </c>
      <c r="D492" s="413">
        <v>94</v>
      </c>
      <c r="E492" s="378">
        <v>92</v>
      </c>
      <c r="F492" s="413" t="s">
        <v>1351</v>
      </c>
      <c r="G492" s="378">
        <v>17</v>
      </c>
      <c r="H492" s="413">
        <v>3</v>
      </c>
      <c r="I492" s="378">
        <v>55</v>
      </c>
      <c r="J492" s="414">
        <f>SUM(G492*400+H492*100+I492)</f>
        <v>7155</v>
      </c>
      <c r="K492" s="278"/>
      <c r="L492" s="414">
        <f>J492</f>
        <v>7155</v>
      </c>
      <c r="M492" s="278"/>
      <c r="N492" s="248"/>
      <c r="O492" s="248"/>
      <c r="P492" s="248"/>
      <c r="Q492" s="248"/>
      <c r="R492" s="415"/>
      <c r="S492" s="278"/>
      <c r="T492" s="415"/>
      <c r="U492" s="278"/>
      <c r="V492" s="358"/>
      <c r="W492" s="278"/>
      <c r="X492" s="238"/>
      <c r="Y492" s="309"/>
      <c r="Z492" s="309"/>
      <c r="AA492" s="309"/>
      <c r="AB492" s="249"/>
      <c r="AC492" s="249"/>
      <c r="AD492" s="249"/>
      <c r="AE492" s="249"/>
      <c r="AF492" s="249"/>
    </row>
    <row r="493" spans="1:32" s="45" customFormat="1" ht="19.8" customHeight="1">
      <c r="A493" s="381">
        <v>311</v>
      </c>
      <c r="B493" s="381" t="s">
        <v>459</v>
      </c>
      <c r="C493" s="378">
        <v>397</v>
      </c>
      <c r="D493" s="413">
        <v>13</v>
      </c>
      <c r="E493" s="378">
        <v>47</v>
      </c>
      <c r="F493" s="413" t="s">
        <v>1286</v>
      </c>
      <c r="G493" s="378">
        <v>5</v>
      </c>
      <c r="H493" s="378">
        <v>0</v>
      </c>
      <c r="I493" s="378">
        <v>0</v>
      </c>
      <c r="J493" s="414">
        <v>2000</v>
      </c>
      <c r="K493" s="392"/>
      <c r="L493" s="392">
        <v>1446</v>
      </c>
      <c r="M493" s="278"/>
      <c r="N493" s="248"/>
      <c r="O493" s="248"/>
      <c r="P493" s="248"/>
      <c r="Q493" s="248"/>
      <c r="R493" s="415"/>
      <c r="S493" s="278"/>
      <c r="T493" s="415"/>
      <c r="U493" s="278"/>
      <c r="V493" s="358"/>
      <c r="W493" s="278"/>
      <c r="X493" s="330">
        <v>311</v>
      </c>
      <c r="Y493" s="331"/>
      <c r="Z493" s="331" t="s">
        <v>1898</v>
      </c>
      <c r="AA493" s="331" t="s">
        <v>1899</v>
      </c>
      <c r="AB493" s="249"/>
      <c r="AC493" s="249"/>
      <c r="AD493" s="249"/>
      <c r="AE493" s="249"/>
      <c r="AF493" s="249"/>
    </row>
    <row r="494" spans="1:32" s="45" customFormat="1" ht="19.8" customHeight="1">
      <c r="A494" s="381"/>
      <c r="B494" s="381"/>
      <c r="C494" s="378"/>
      <c r="D494" s="413"/>
      <c r="E494" s="378"/>
      <c r="F494" s="413"/>
      <c r="G494" s="378"/>
      <c r="H494" s="413"/>
      <c r="I494" s="378"/>
      <c r="J494" s="414"/>
      <c r="K494" s="278"/>
      <c r="L494" s="414"/>
      <c r="M494" s="278">
        <v>554</v>
      </c>
      <c r="N494" s="248"/>
      <c r="O494" s="248"/>
      <c r="P494" s="248"/>
      <c r="Q494" s="420">
        <v>2214</v>
      </c>
      <c r="R494" s="421"/>
      <c r="S494" s="278"/>
      <c r="T494" s="415">
        <v>192</v>
      </c>
      <c r="U494" s="278"/>
      <c r="V494" s="278">
        <v>15</v>
      </c>
      <c r="W494" s="248"/>
      <c r="X494" s="330"/>
      <c r="Y494" s="331"/>
      <c r="Z494" s="331" t="s">
        <v>1900</v>
      </c>
      <c r="AA494" s="331"/>
      <c r="AB494" s="249"/>
      <c r="AC494" s="249"/>
      <c r="AD494" s="249"/>
      <c r="AE494" s="249"/>
      <c r="AF494" s="249"/>
    </row>
    <row r="495" spans="1:32" s="45" customFormat="1" ht="19.8" customHeight="1">
      <c r="A495" s="381"/>
      <c r="B495" s="381"/>
      <c r="C495" s="378"/>
      <c r="D495" s="413"/>
      <c r="E495" s="378"/>
      <c r="F495" s="413"/>
      <c r="G495" s="378"/>
      <c r="H495" s="413"/>
      <c r="I495" s="378"/>
      <c r="J495" s="414"/>
      <c r="K495" s="278"/>
      <c r="L495" s="414"/>
      <c r="M495" s="278"/>
      <c r="N495" s="248"/>
      <c r="O495" s="248"/>
      <c r="P495" s="248"/>
      <c r="Q495" s="248"/>
      <c r="R495" s="415"/>
      <c r="S495" s="278"/>
      <c r="T495" s="415">
        <v>110</v>
      </c>
      <c r="U495" s="278"/>
      <c r="V495" s="278">
        <v>15</v>
      </c>
      <c r="W495" s="248"/>
      <c r="X495" s="330"/>
      <c r="Y495" s="331"/>
      <c r="Z495" s="331"/>
      <c r="AA495" s="331"/>
      <c r="AB495" s="249"/>
      <c r="AC495" s="249"/>
      <c r="AD495" s="249"/>
      <c r="AE495" s="249"/>
      <c r="AF495" s="249"/>
    </row>
    <row r="496" spans="1:32" s="45" customFormat="1" ht="19.8" customHeight="1">
      <c r="A496" s="381"/>
      <c r="B496" s="381"/>
      <c r="C496" s="378"/>
      <c r="D496" s="413"/>
      <c r="E496" s="378"/>
      <c r="F496" s="413"/>
      <c r="G496" s="378"/>
      <c r="H496" s="413"/>
      <c r="I496" s="378"/>
      <c r="J496" s="414"/>
      <c r="K496" s="278"/>
      <c r="L496" s="414"/>
      <c r="M496" s="278"/>
      <c r="N496" s="248"/>
      <c r="O496" s="248"/>
      <c r="P496" s="248"/>
      <c r="Q496" s="248"/>
      <c r="R496" s="415"/>
      <c r="S496" s="278"/>
      <c r="T496" s="415">
        <v>55</v>
      </c>
      <c r="U496" s="278"/>
      <c r="V496" s="278">
        <v>15</v>
      </c>
      <c r="W496" s="248"/>
      <c r="X496" s="330"/>
      <c r="Y496" s="331"/>
      <c r="Z496" s="331"/>
      <c r="AA496" s="331"/>
      <c r="AB496" s="249"/>
      <c r="AC496" s="249"/>
      <c r="AD496" s="249"/>
      <c r="AE496" s="249"/>
      <c r="AF496" s="249"/>
    </row>
    <row r="497" spans="1:32" s="45" customFormat="1" ht="19.8" customHeight="1">
      <c r="A497" s="381"/>
      <c r="B497" s="381"/>
      <c r="C497" s="378"/>
      <c r="D497" s="413"/>
      <c r="E497" s="378"/>
      <c r="F497" s="413"/>
      <c r="G497" s="378"/>
      <c r="H497" s="413"/>
      <c r="I497" s="378"/>
      <c r="J497" s="414"/>
      <c r="K497" s="278"/>
      <c r="L497" s="414"/>
      <c r="M497" s="278"/>
      <c r="N497" s="248"/>
      <c r="O497" s="248"/>
      <c r="P497" s="248"/>
      <c r="Q497" s="248"/>
      <c r="R497" s="415"/>
      <c r="S497" s="278"/>
      <c r="T497" s="415">
        <v>36</v>
      </c>
      <c r="U497" s="278"/>
      <c r="V497" s="278">
        <v>15</v>
      </c>
      <c r="W497" s="248"/>
      <c r="X497" s="330"/>
      <c r="Y497" s="331"/>
      <c r="Z497" s="331"/>
      <c r="AA497" s="331"/>
      <c r="AB497" s="249"/>
      <c r="AC497" s="249"/>
      <c r="AD497" s="249"/>
      <c r="AE497" s="249"/>
      <c r="AF497" s="249"/>
    </row>
    <row r="498" spans="1:32" s="45" customFormat="1" ht="19.8" customHeight="1">
      <c r="A498" s="381"/>
      <c r="B498" s="381"/>
      <c r="C498" s="378"/>
      <c r="D498" s="413"/>
      <c r="E498" s="378"/>
      <c r="F498" s="413"/>
      <c r="G498" s="378"/>
      <c r="H498" s="413"/>
      <c r="I498" s="378"/>
      <c r="J498" s="414"/>
      <c r="K498" s="278"/>
      <c r="L498" s="414"/>
      <c r="M498" s="278"/>
      <c r="N498" s="248"/>
      <c r="O498" s="248"/>
      <c r="P498" s="248"/>
      <c r="Q498" s="248"/>
      <c r="R498" s="415"/>
      <c r="S498" s="278"/>
      <c r="T498" s="415">
        <v>20</v>
      </c>
      <c r="U498" s="278"/>
      <c r="V498" s="278">
        <v>15</v>
      </c>
      <c r="W498" s="248"/>
      <c r="X498" s="330"/>
      <c r="Y498" s="331"/>
      <c r="Z498" s="331"/>
      <c r="AA498" s="331"/>
      <c r="AB498" s="249"/>
      <c r="AC498" s="249"/>
      <c r="AD498" s="249"/>
      <c r="AE498" s="249"/>
      <c r="AF498" s="249"/>
    </row>
    <row r="499" spans="1:32" s="45" customFormat="1" ht="19.8" customHeight="1">
      <c r="A499" s="381"/>
      <c r="B499" s="381"/>
      <c r="C499" s="378"/>
      <c r="D499" s="413"/>
      <c r="E499" s="378"/>
      <c r="F499" s="413"/>
      <c r="G499" s="378"/>
      <c r="H499" s="413"/>
      <c r="I499" s="378"/>
      <c r="J499" s="414"/>
      <c r="K499" s="278"/>
      <c r="L499" s="414"/>
      <c r="M499" s="278"/>
      <c r="N499" s="248"/>
      <c r="O499" s="248"/>
      <c r="P499" s="248"/>
      <c r="Q499" s="248"/>
      <c r="R499" s="415"/>
      <c r="S499" s="278"/>
      <c r="T499" s="415">
        <v>315</v>
      </c>
      <c r="U499" s="278"/>
      <c r="V499" s="278">
        <v>5</v>
      </c>
      <c r="W499" s="248"/>
      <c r="X499" s="330"/>
      <c r="Y499" s="331"/>
      <c r="Z499" s="331"/>
      <c r="AA499" s="331"/>
      <c r="AB499" s="249"/>
      <c r="AC499" s="249"/>
      <c r="AD499" s="249"/>
      <c r="AE499" s="249"/>
      <c r="AF499" s="249"/>
    </row>
    <row r="500" spans="1:32" s="45" customFormat="1" ht="19.8" customHeight="1">
      <c r="A500" s="381"/>
      <c r="B500" s="381"/>
      <c r="C500" s="378"/>
      <c r="D500" s="413"/>
      <c r="E500" s="378"/>
      <c r="F500" s="413"/>
      <c r="G500" s="378"/>
      <c r="H500" s="413"/>
      <c r="I500" s="416"/>
      <c r="J500" s="419"/>
      <c r="K500" s="278"/>
      <c r="L500" s="419"/>
      <c r="M500" s="278"/>
      <c r="N500" s="248"/>
      <c r="O500" s="248"/>
      <c r="P500" s="248"/>
      <c r="Q500" s="248"/>
      <c r="R500" s="415"/>
      <c r="S500" s="278"/>
      <c r="T500" s="415">
        <v>196</v>
      </c>
      <c r="U500" s="278"/>
      <c r="V500" s="278">
        <v>15</v>
      </c>
      <c r="W500" s="248"/>
      <c r="X500" s="330"/>
      <c r="Y500" s="331"/>
      <c r="Z500" s="331"/>
      <c r="AA500" s="331"/>
      <c r="AB500" s="249"/>
      <c r="AC500" s="249"/>
      <c r="AD500" s="249"/>
      <c r="AE500" s="249"/>
      <c r="AF500" s="249"/>
    </row>
    <row r="501" spans="1:32" s="45" customFormat="1" ht="19.8" customHeight="1">
      <c r="A501" s="381"/>
      <c r="B501" s="381"/>
      <c r="C501" s="378"/>
      <c r="D501" s="413"/>
      <c r="E501" s="378"/>
      <c r="F501" s="413"/>
      <c r="G501" s="378"/>
      <c r="H501" s="413"/>
      <c r="I501" s="378"/>
      <c r="J501" s="414"/>
      <c r="K501" s="278"/>
      <c r="L501" s="414"/>
      <c r="M501" s="278"/>
      <c r="N501" s="248"/>
      <c r="O501" s="248"/>
      <c r="P501" s="248"/>
      <c r="Q501" s="248"/>
      <c r="R501" s="415"/>
      <c r="S501" s="278"/>
      <c r="T501" s="415">
        <v>196</v>
      </c>
      <c r="U501" s="278"/>
      <c r="V501" s="278">
        <v>15</v>
      </c>
      <c r="W501" s="248"/>
      <c r="X501" s="330"/>
      <c r="Y501" s="331"/>
      <c r="Z501" s="331"/>
      <c r="AA501" s="331"/>
      <c r="AB501" s="249"/>
      <c r="AC501" s="249"/>
      <c r="AD501" s="249"/>
      <c r="AE501" s="249"/>
      <c r="AF501" s="249"/>
    </row>
    <row r="502" spans="1:32" s="45" customFormat="1" ht="19.8" customHeight="1">
      <c r="A502" s="381"/>
      <c r="B502" s="381"/>
      <c r="C502" s="378"/>
      <c r="D502" s="413"/>
      <c r="E502" s="378"/>
      <c r="F502" s="413"/>
      <c r="G502" s="378"/>
      <c r="H502" s="413"/>
      <c r="I502" s="378"/>
      <c r="J502" s="414"/>
      <c r="K502" s="278"/>
      <c r="L502" s="414"/>
      <c r="M502" s="278"/>
      <c r="N502" s="248"/>
      <c r="O502" s="248"/>
      <c r="P502" s="248"/>
      <c r="Q502" s="248"/>
      <c r="R502" s="415"/>
      <c r="S502" s="278"/>
      <c r="T502" s="415">
        <v>221</v>
      </c>
      <c r="U502" s="278"/>
      <c r="V502" s="278">
        <v>5</v>
      </c>
      <c r="W502" s="248"/>
      <c r="X502" s="330"/>
      <c r="Y502" s="331"/>
      <c r="Z502" s="331"/>
      <c r="AA502" s="331"/>
      <c r="AB502" s="249"/>
      <c r="AC502" s="249"/>
      <c r="AD502" s="249"/>
      <c r="AE502" s="249"/>
      <c r="AF502" s="249"/>
    </row>
    <row r="503" spans="1:32" s="45" customFormat="1" ht="19.8" customHeight="1">
      <c r="A503" s="381"/>
      <c r="B503" s="381"/>
      <c r="C503" s="378"/>
      <c r="D503" s="413"/>
      <c r="E503" s="378"/>
      <c r="F503" s="413"/>
      <c r="G503" s="378"/>
      <c r="H503" s="413"/>
      <c r="I503" s="378"/>
      <c r="J503" s="414"/>
      <c r="K503" s="278"/>
      <c r="L503" s="414"/>
      <c r="M503" s="278"/>
      <c r="N503" s="248"/>
      <c r="O503" s="248"/>
      <c r="P503" s="248"/>
      <c r="Q503" s="248"/>
      <c r="R503" s="415"/>
      <c r="S503" s="278"/>
      <c r="T503" s="415">
        <v>391</v>
      </c>
      <c r="U503" s="278"/>
      <c r="V503" s="278">
        <v>5</v>
      </c>
      <c r="W503" s="248"/>
      <c r="X503" s="330"/>
      <c r="Y503" s="331"/>
      <c r="Z503" s="331"/>
      <c r="AA503" s="331"/>
      <c r="AB503" s="249"/>
      <c r="AC503" s="249"/>
      <c r="AD503" s="249"/>
      <c r="AE503" s="249"/>
      <c r="AF503" s="249"/>
    </row>
    <row r="504" spans="1:32" s="45" customFormat="1" ht="19.8" customHeight="1">
      <c r="A504" s="381"/>
      <c r="B504" s="422"/>
      <c r="C504" s="422"/>
      <c r="D504" s="423"/>
      <c r="E504" s="378"/>
      <c r="F504" s="413"/>
      <c r="G504" s="378"/>
      <c r="H504" s="413"/>
      <c r="I504" s="378"/>
      <c r="J504" s="414"/>
      <c r="K504" s="278"/>
      <c r="L504" s="414"/>
      <c r="M504" s="278"/>
      <c r="N504" s="248"/>
      <c r="O504" s="248"/>
      <c r="P504" s="248"/>
      <c r="Q504" s="248"/>
      <c r="R504" s="415"/>
      <c r="S504" s="278"/>
      <c r="T504" s="415">
        <v>30</v>
      </c>
      <c r="U504" s="278"/>
      <c r="V504" s="278">
        <v>15</v>
      </c>
      <c r="W504" s="248"/>
      <c r="X504" s="330"/>
      <c r="Y504" s="331"/>
      <c r="Z504" s="331"/>
      <c r="AA504" s="331"/>
      <c r="AB504" s="249"/>
      <c r="AC504" s="249"/>
      <c r="AD504" s="249"/>
      <c r="AE504" s="249"/>
      <c r="AF504" s="249"/>
    </row>
    <row r="505" spans="1:32" s="45" customFormat="1" ht="19.8" customHeight="1">
      <c r="A505" s="381"/>
      <c r="B505" s="381"/>
      <c r="C505" s="378"/>
      <c r="D505" s="413"/>
      <c r="E505" s="378"/>
      <c r="F505" s="413"/>
      <c r="G505" s="378"/>
      <c r="H505" s="413"/>
      <c r="I505" s="378"/>
      <c r="J505" s="414"/>
      <c r="K505" s="278"/>
      <c r="L505" s="414"/>
      <c r="M505" s="278"/>
      <c r="N505" s="248"/>
      <c r="O505" s="248"/>
      <c r="P505" s="248"/>
      <c r="Q505" s="248"/>
      <c r="R505" s="415"/>
      <c r="S505" s="278"/>
      <c r="T505" s="415">
        <v>40</v>
      </c>
      <c r="U505" s="278"/>
      <c r="V505" s="278">
        <v>15</v>
      </c>
      <c r="W505" s="248"/>
      <c r="X505" s="330"/>
      <c r="Y505" s="331"/>
      <c r="Z505" s="331"/>
      <c r="AA505" s="331"/>
      <c r="AB505" s="249"/>
      <c r="AC505" s="249"/>
      <c r="AD505" s="249"/>
      <c r="AE505" s="249"/>
      <c r="AF505" s="249"/>
    </row>
    <row r="506" spans="1:32" s="45" customFormat="1" ht="19.8" customHeight="1">
      <c r="A506" s="381"/>
      <c r="B506" s="381"/>
      <c r="C506" s="378"/>
      <c r="D506" s="413"/>
      <c r="E506" s="378"/>
      <c r="F506" s="413"/>
      <c r="G506" s="378"/>
      <c r="H506" s="413"/>
      <c r="I506" s="416"/>
      <c r="J506" s="419"/>
      <c r="K506" s="278"/>
      <c r="L506" s="419"/>
      <c r="M506" s="278"/>
      <c r="N506" s="248"/>
      <c r="O506" s="248"/>
      <c r="P506" s="248"/>
      <c r="Q506" s="248"/>
      <c r="R506" s="415"/>
      <c r="S506" s="278"/>
      <c r="T506" s="415">
        <v>12</v>
      </c>
      <c r="U506" s="278"/>
      <c r="V506" s="278">
        <v>15</v>
      </c>
      <c r="W506" s="248"/>
      <c r="X506" s="330"/>
      <c r="Y506" s="331"/>
      <c r="Z506" s="331"/>
      <c r="AA506" s="331"/>
      <c r="AB506" s="249"/>
      <c r="AC506" s="249"/>
      <c r="AD506" s="249"/>
      <c r="AE506" s="249"/>
      <c r="AF506" s="249"/>
    </row>
    <row r="507" spans="1:32" s="45" customFormat="1" ht="19.8" customHeight="1">
      <c r="A507" s="381"/>
      <c r="B507" s="381"/>
      <c r="C507" s="378"/>
      <c r="D507" s="413"/>
      <c r="E507" s="378"/>
      <c r="F507" s="413"/>
      <c r="G507" s="378"/>
      <c r="H507" s="413"/>
      <c r="I507" s="416"/>
      <c r="J507" s="419"/>
      <c r="K507" s="278"/>
      <c r="L507" s="419"/>
      <c r="M507" s="278"/>
      <c r="N507" s="248"/>
      <c r="O507" s="248"/>
      <c r="P507" s="248"/>
      <c r="Q507" s="248"/>
      <c r="R507" s="415"/>
      <c r="S507" s="278"/>
      <c r="T507" s="415">
        <v>400</v>
      </c>
      <c r="U507" s="278"/>
      <c r="V507" s="278">
        <v>15</v>
      </c>
      <c r="W507" s="248"/>
      <c r="X507" s="330"/>
      <c r="Y507" s="331"/>
      <c r="Z507" s="331"/>
      <c r="AA507" s="331"/>
      <c r="AB507" s="249"/>
      <c r="AC507" s="249"/>
      <c r="AD507" s="249"/>
      <c r="AE507" s="249"/>
      <c r="AF507" s="249"/>
    </row>
    <row r="508" spans="1:32" s="45" customFormat="1" ht="24" customHeight="1">
      <c r="A508" s="381">
        <v>312</v>
      </c>
      <c r="B508" s="381" t="s">
        <v>433</v>
      </c>
      <c r="C508" s="378" t="s">
        <v>243</v>
      </c>
      <c r="D508" s="413">
        <v>1</v>
      </c>
      <c r="E508" s="378" t="s">
        <v>84</v>
      </c>
      <c r="F508" s="413" t="s">
        <v>1351</v>
      </c>
      <c r="G508" s="378">
        <v>29</v>
      </c>
      <c r="H508" s="413">
        <v>1</v>
      </c>
      <c r="I508" s="416" t="s">
        <v>231</v>
      </c>
      <c r="J508" s="414">
        <f>SUM(G508*400+H508*100+I508)</f>
        <v>11704</v>
      </c>
      <c r="K508" s="278"/>
      <c r="L508" s="414">
        <v>11704</v>
      </c>
      <c r="M508" s="278"/>
      <c r="N508" s="248"/>
      <c r="O508" s="248"/>
      <c r="P508" s="248"/>
      <c r="Q508" s="248"/>
      <c r="R508" s="415"/>
      <c r="S508" s="278"/>
      <c r="T508" s="415"/>
      <c r="U508" s="278"/>
      <c r="V508" s="358"/>
      <c r="W508" s="278"/>
      <c r="X508" s="238">
        <v>312</v>
      </c>
      <c r="Y508" s="309" t="s">
        <v>63</v>
      </c>
      <c r="Z508" s="309" t="s">
        <v>1901</v>
      </c>
      <c r="AA508" s="309" t="s">
        <v>1902</v>
      </c>
      <c r="AB508" s="249"/>
      <c r="AC508" s="249"/>
      <c r="AD508" s="249"/>
      <c r="AE508" s="249"/>
      <c r="AF508" s="249"/>
    </row>
    <row r="509" spans="1:32" s="45" customFormat="1" ht="24" customHeight="1">
      <c r="A509" s="381">
        <v>313</v>
      </c>
      <c r="B509" s="381" t="s">
        <v>433</v>
      </c>
      <c r="C509" s="378">
        <v>1394</v>
      </c>
      <c r="D509" s="413">
        <v>55</v>
      </c>
      <c r="E509" s="378">
        <v>94</v>
      </c>
      <c r="F509" s="413" t="s">
        <v>1351</v>
      </c>
      <c r="G509" s="378">
        <v>8</v>
      </c>
      <c r="H509" s="413">
        <v>2</v>
      </c>
      <c r="I509" s="416">
        <v>40</v>
      </c>
      <c r="J509" s="414">
        <f>SUM(G509*400+H509*100+I509)</f>
        <v>3440</v>
      </c>
      <c r="K509" s="278"/>
      <c r="L509" s="414">
        <v>3440</v>
      </c>
      <c r="M509" s="278"/>
      <c r="N509" s="248"/>
      <c r="O509" s="248"/>
      <c r="P509" s="248"/>
      <c r="Q509" s="248"/>
      <c r="R509" s="415"/>
      <c r="S509" s="278"/>
      <c r="T509" s="415"/>
      <c r="U509" s="278"/>
      <c r="V509" s="358"/>
      <c r="W509" s="278"/>
      <c r="X509" s="238">
        <v>313</v>
      </c>
      <c r="Y509" s="309" t="s">
        <v>70</v>
      </c>
      <c r="Z509" s="309" t="s">
        <v>1903</v>
      </c>
      <c r="AA509" s="309" t="s">
        <v>1904</v>
      </c>
      <c r="AB509" s="249"/>
      <c r="AC509" s="249"/>
      <c r="AD509" s="249"/>
      <c r="AE509" s="249"/>
      <c r="AF509" s="249"/>
    </row>
    <row r="510" spans="1:32" s="45" customFormat="1" ht="24" customHeight="1">
      <c r="A510" s="381">
        <v>314</v>
      </c>
      <c r="B510" s="381" t="s">
        <v>433</v>
      </c>
      <c r="C510" s="378">
        <v>4781</v>
      </c>
      <c r="D510" s="413">
        <v>116</v>
      </c>
      <c r="E510" s="378">
        <v>81</v>
      </c>
      <c r="F510" s="413" t="s">
        <v>1351</v>
      </c>
      <c r="G510" s="378">
        <v>14</v>
      </c>
      <c r="H510" s="378">
        <v>0</v>
      </c>
      <c r="I510" s="378">
        <v>0</v>
      </c>
      <c r="J510" s="414">
        <f>SUM(G510*400)</f>
        <v>5600</v>
      </c>
      <c r="K510" s="278"/>
      <c r="L510" s="414">
        <v>5600</v>
      </c>
      <c r="M510" s="278"/>
      <c r="N510" s="248"/>
      <c r="O510" s="248"/>
      <c r="P510" s="248"/>
      <c r="Q510" s="248"/>
      <c r="R510" s="415"/>
      <c r="S510" s="278"/>
      <c r="T510" s="415"/>
      <c r="U510" s="278"/>
      <c r="V510" s="358"/>
      <c r="W510" s="278"/>
      <c r="X510" s="238">
        <v>314</v>
      </c>
      <c r="Y510" s="309" t="s">
        <v>70</v>
      </c>
      <c r="Z510" s="309" t="s">
        <v>1905</v>
      </c>
      <c r="AA510" s="309" t="s">
        <v>1906</v>
      </c>
      <c r="AB510" s="249"/>
      <c r="AC510" s="249"/>
      <c r="AD510" s="249"/>
      <c r="AE510" s="249"/>
      <c r="AF510" s="249"/>
    </row>
    <row r="511" spans="1:32" ht="24" customHeight="1">
      <c r="D511" s="413"/>
      <c r="E511" s="378"/>
      <c r="G511" s="378"/>
      <c r="H511" s="413"/>
      <c r="I511" s="378"/>
      <c r="J511" s="414"/>
      <c r="L511" s="414"/>
      <c r="AA511" s="309" t="s">
        <v>260</v>
      </c>
    </row>
    <row r="512" spans="1:32" ht="24" customHeight="1">
      <c r="A512" s="381">
        <v>315</v>
      </c>
      <c r="B512" s="381" t="s">
        <v>433</v>
      </c>
      <c r="C512" s="378" t="s">
        <v>84</v>
      </c>
      <c r="D512" s="378" t="s">
        <v>84</v>
      </c>
      <c r="E512" s="378" t="s">
        <v>84</v>
      </c>
      <c r="F512" s="413" t="s">
        <v>1351</v>
      </c>
      <c r="G512" s="378">
        <v>9</v>
      </c>
      <c r="H512" s="378">
        <v>0</v>
      </c>
      <c r="I512" s="378">
        <v>0</v>
      </c>
      <c r="J512" s="414">
        <f>SUM(G512*400)</f>
        <v>3600</v>
      </c>
      <c r="L512" s="414">
        <v>3600</v>
      </c>
      <c r="X512" s="238">
        <v>315</v>
      </c>
      <c r="Y512" s="309" t="s">
        <v>70</v>
      </c>
      <c r="Z512" s="309" t="s">
        <v>1907</v>
      </c>
      <c r="AA512" s="309" t="s">
        <v>1908</v>
      </c>
    </row>
    <row r="513" spans="1:32" ht="24" customHeight="1">
      <c r="D513" s="413"/>
      <c r="E513" s="378"/>
      <c r="G513" s="378"/>
      <c r="H513" s="413"/>
      <c r="I513" s="378"/>
      <c r="J513" s="414"/>
      <c r="L513" s="414"/>
      <c r="AA513" s="309" t="s">
        <v>723</v>
      </c>
    </row>
    <row r="514" spans="1:32" ht="24" customHeight="1">
      <c r="A514" s="381">
        <v>316</v>
      </c>
      <c r="B514" s="381" t="s">
        <v>433</v>
      </c>
      <c r="C514" s="378">
        <v>3625</v>
      </c>
      <c r="D514" s="413">
        <v>33</v>
      </c>
      <c r="E514" s="378">
        <v>25</v>
      </c>
      <c r="G514" s="378">
        <v>10</v>
      </c>
      <c r="H514" s="413">
        <v>2</v>
      </c>
      <c r="I514" s="378">
        <v>64</v>
      </c>
      <c r="J514" s="414">
        <f>SUM(G514*400+H514*100+I514)</f>
        <v>4264</v>
      </c>
      <c r="L514" s="414">
        <v>4264</v>
      </c>
      <c r="X514" s="238">
        <v>316</v>
      </c>
      <c r="Y514" s="309" t="s">
        <v>70</v>
      </c>
      <c r="Z514" s="309" t="s">
        <v>1909</v>
      </c>
      <c r="AA514" s="282" t="s">
        <v>1035</v>
      </c>
    </row>
    <row r="515" spans="1:32" ht="24" customHeight="1">
      <c r="D515" s="413"/>
      <c r="E515" s="378"/>
      <c r="G515" s="378"/>
      <c r="H515" s="413"/>
      <c r="I515" s="378"/>
      <c r="J515" s="414"/>
      <c r="L515" s="414"/>
      <c r="AA515" s="282" t="s">
        <v>610</v>
      </c>
    </row>
    <row r="516" spans="1:32" ht="24" customHeight="1">
      <c r="A516" s="381">
        <v>317</v>
      </c>
      <c r="B516" s="381" t="s">
        <v>433</v>
      </c>
      <c r="C516" s="378">
        <v>5487</v>
      </c>
      <c r="D516" s="413">
        <v>137</v>
      </c>
      <c r="E516" s="378">
        <v>87</v>
      </c>
      <c r="G516" s="378">
        <v>10</v>
      </c>
      <c r="H516" s="413">
        <v>1</v>
      </c>
      <c r="I516" s="378">
        <v>11</v>
      </c>
      <c r="J516" s="414">
        <f>SUM(G516*400+H516*100+I516)</f>
        <v>4111</v>
      </c>
      <c r="L516" s="414">
        <v>4174</v>
      </c>
      <c r="X516" s="238">
        <v>317</v>
      </c>
      <c r="Y516" s="309" t="s">
        <v>70</v>
      </c>
      <c r="Z516" s="309" t="s">
        <v>1910</v>
      </c>
      <c r="AA516" s="309" t="s">
        <v>1911</v>
      </c>
    </row>
    <row r="517" spans="1:32" ht="24" customHeight="1">
      <c r="D517" s="413"/>
      <c r="E517" s="378"/>
      <c r="G517" s="378"/>
      <c r="H517" s="413"/>
      <c r="I517" s="378"/>
      <c r="J517" s="414"/>
      <c r="L517" s="414"/>
      <c r="AA517" s="309" t="s">
        <v>1688</v>
      </c>
    </row>
    <row r="518" spans="1:32" s="8" customFormat="1" ht="24.6" customHeight="1">
      <c r="A518" s="379">
        <v>318</v>
      </c>
      <c r="B518" s="379" t="s">
        <v>121</v>
      </c>
      <c r="C518" s="379" t="s">
        <v>249</v>
      </c>
      <c r="D518" s="379" t="s">
        <v>249</v>
      </c>
      <c r="E518" s="379" t="s">
        <v>249</v>
      </c>
      <c r="F518" s="379" t="s">
        <v>67</v>
      </c>
      <c r="G518" s="335">
        <v>0</v>
      </c>
      <c r="H518" s="335">
        <v>0</v>
      </c>
      <c r="I518" s="335">
        <v>0</v>
      </c>
      <c r="J518" s="382"/>
      <c r="K518" s="355"/>
      <c r="L518" s="382"/>
      <c r="M518" s="355"/>
      <c r="N518" s="355"/>
      <c r="O518" s="239"/>
      <c r="P518" s="239"/>
      <c r="Q518" s="248">
        <v>9</v>
      </c>
      <c r="R518" s="248"/>
      <c r="S518" s="278"/>
      <c r="T518" s="278">
        <v>9</v>
      </c>
      <c r="U518" s="278"/>
      <c r="V518" s="278">
        <v>4</v>
      </c>
      <c r="W518" s="278"/>
      <c r="X518" s="221">
        <v>318</v>
      </c>
      <c r="Y518" s="228" t="s">
        <v>63</v>
      </c>
      <c r="Z518" s="228" t="s">
        <v>1912</v>
      </c>
      <c r="AA518" s="228" t="s">
        <v>3096</v>
      </c>
      <c r="AB518" s="240"/>
      <c r="AC518" s="240"/>
      <c r="AD518" s="240"/>
      <c r="AE518" s="240"/>
      <c r="AF518" s="240"/>
    </row>
    <row r="519" spans="1:32" s="8" customFormat="1" ht="24.6" customHeight="1">
      <c r="A519" s="379">
        <v>319</v>
      </c>
      <c r="B519" s="379" t="s">
        <v>121</v>
      </c>
      <c r="C519" s="379" t="s">
        <v>249</v>
      </c>
      <c r="D519" s="379" t="s">
        <v>249</v>
      </c>
      <c r="E519" s="379" t="s">
        <v>249</v>
      </c>
      <c r="F519" s="379" t="s">
        <v>67</v>
      </c>
      <c r="G519" s="335">
        <v>0</v>
      </c>
      <c r="H519" s="335">
        <v>0</v>
      </c>
      <c r="I519" s="335">
        <v>0</v>
      </c>
      <c r="J519" s="382"/>
      <c r="K519" s="355"/>
      <c r="L519" s="382"/>
      <c r="M519" s="355"/>
      <c r="N519" s="355"/>
      <c r="O519" s="239"/>
      <c r="P519" s="239"/>
      <c r="Q519" s="248">
        <v>9</v>
      </c>
      <c r="R519" s="248"/>
      <c r="S519" s="278"/>
      <c r="T519" s="278">
        <v>9</v>
      </c>
      <c r="U519" s="278"/>
      <c r="V519" s="278">
        <v>4</v>
      </c>
      <c r="W519" s="278"/>
      <c r="X519" s="221">
        <v>319</v>
      </c>
      <c r="Y519" s="228"/>
      <c r="Z519" s="228" t="s">
        <v>1913</v>
      </c>
      <c r="AA519" s="228" t="s">
        <v>3096</v>
      </c>
      <c r="AB519" s="240"/>
      <c r="AC519" s="240"/>
      <c r="AD519" s="240"/>
      <c r="AE519" s="240"/>
      <c r="AF519" s="240"/>
    </row>
    <row r="520" spans="1:32" ht="24" customHeight="1">
      <c r="A520" s="381">
        <v>320</v>
      </c>
      <c r="B520" s="381" t="s">
        <v>433</v>
      </c>
      <c r="C520" s="378">
        <v>1032</v>
      </c>
      <c r="D520" s="413">
        <v>63</v>
      </c>
      <c r="E520" s="378">
        <v>32</v>
      </c>
      <c r="G520" s="378">
        <v>3</v>
      </c>
      <c r="H520" s="413">
        <v>0</v>
      </c>
      <c r="I520" s="378">
        <v>11</v>
      </c>
      <c r="J520" s="414">
        <f>SUM(G520*400+H520*100+I520)</f>
        <v>1211</v>
      </c>
      <c r="L520" s="414">
        <v>4174</v>
      </c>
      <c r="X520" s="238">
        <v>320</v>
      </c>
      <c r="Y520" s="309" t="s">
        <v>70</v>
      </c>
      <c r="Z520" s="309" t="s">
        <v>1914</v>
      </c>
      <c r="AA520" s="309" t="s">
        <v>1915</v>
      </c>
    </row>
    <row r="521" spans="1:32" ht="24" customHeight="1">
      <c r="D521" s="413"/>
      <c r="E521" s="378"/>
      <c r="G521" s="378"/>
      <c r="H521" s="413"/>
      <c r="I521" s="378"/>
      <c r="J521" s="414"/>
      <c r="L521" s="414"/>
      <c r="AA521" s="309" t="s">
        <v>1916</v>
      </c>
    </row>
    <row r="522" spans="1:32" ht="24" customHeight="1">
      <c r="D522" s="413"/>
      <c r="E522" s="378"/>
      <c r="G522" s="378"/>
      <c r="H522" s="413"/>
      <c r="I522" s="378"/>
      <c r="J522" s="414"/>
      <c r="L522" s="414"/>
    </row>
    <row r="523" spans="1:32" ht="24" customHeight="1">
      <c r="D523" s="413"/>
      <c r="E523" s="378"/>
      <c r="G523" s="378"/>
      <c r="H523" s="413"/>
      <c r="I523" s="378"/>
      <c r="J523" s="414"/>
      <c r="L523" s="414"/>
    </row>
    <row r="524" spans="1:32" ht="24" customHeight="1">
      <c r="D524" s="413"/>
      <c r="E524" s="378"/>
      <c r="G524" s="378"/>
      <c r="H524" s="413"/>
      <c r="I524" s="378"/>
      <c r="J524" s="414"/>
      <c r="L524" s="414"/>
    </row>
    <row r="525" spans="1:32" ht="24" customHeight="1">
      <c r="D525" s="413"/>
      <c r="E525" s="378"/>
      <c r="G525" s="378"/>
      <c r="H525" s="413"/>
      <c r="I525" s="378"/>
      <c r="J525" s="414"/>
      <c r="L525" s="414"/>
    </row>
    <row r="526" spans="1:32" ht="24" customHeight="1">
      <c r="D526" s="413"/>
      <c r="E526" s="378"/>
      <c r="G526" s="378"/>
      <c r="H526" s="413"/>
      <c r="I526" s="378"/>
      <c r="J526" s="414"/>
      <c r="L526" s="414"/>
    </row>
    <row r="527" spans="1:32" ht="24" customHeight="1">
      <c r="D527" s="413"/>
      <c r="E527" s="378"/>
      <c r="G527" s="378"/>
      <c r="H527" s="413"/>
      <c r="I527" s="378"/>
      <c r="J527" s="414"/>
      <c r="L527" s="414"/>
    </row>
    <row r="528" spans="1:32" ht="24" customHeight="1">
      <c r="D528" s="413"/>
      <c r="E528" s="378"/>
      <c r="G528" s="378"/>
      <c r="H528" s="413"/>
      <c r="I528" s="416"/>
      <c r="J528" s="419"/>
      <c r="L528" s="419"/>
    </row>
    <row r="529" spans="2:12" ht="24" customHeight="1">
      <c r="D529" s="413"/>
      <c r="E529" s="378"/>
      <c r="G529" s="378"/>
      <c r="H529" s="413"/>
      <c r="I529" s="378"/>
      <c r="J529" s="414"/>
      <c r="L529" s="414"/>
    </row>
    <row r="530" spans="2:12" ht="24" customHeight="1">
      <c r="D530" s="413"/>
      <c r="E530" s="378"/>
      <c r="G530" s="378"/>
      <c r="H530" s="413"/>
      <c r="I530" s="378"/>
      <c r="J530" s="414"/>
      <c r="L530" s="414"/>
    </row>
    <row r="531" spans="2:12" ht="24" customHeight="1">
      <c r="D531" s="413"/>
      <c r="E531" s="378"/>
      <c r="G531" s="378"/>
      <c r="H531" s="413"/>
      <c r="I531" s="378"/>
      <c r="J531" s="414"/>
      <c r="L531" s="414"/>
    </row>
    <row r="532" spans="2:12" ht="24" customHeight="1">
      <c r="D532" s="413"/>
      <c r="E532" s="378"/>
      <c r="G532" s="378"/>
      <c r="H532" s="413"/>
      <c r="I532" s="378"/>
      <c r="J532" s="414"/>
      <c r="L532" s="414"/>
    </row>
    <row r="533" spans="2:12" ht="24" customHeight="1">
      <c r="D533" s="413"/>
      <c r="E533" s="378"/>
      <c r="G533" s="378"/>
      <c r="H533" s="413"/>
      <c r="I533" s="378"/>
      <c r="J533" s="414"/>
      <c r="L533" s="414"/>
    </row>
    <row r="534" spans="2:12" ht="24" customHeight="1">
      <c r="D534" s="413"/>
      <c r="E534" s="378"/>
      <c r="G534" s="378"/>
      <c r="H534" s="413"/>
      <c r="I534" s="378"/>
      <c r="J534" s="414"/>
      <c r="L534" s="414"/>
    </row>
    <row r="535" spans="2:12" ht="24" customHeight="1">
      <c r="D535" s="413"/>
      <c r="E535" s="378"/>
      <c r="G535" s="378"/>
      <c r="H535" s="413"/>
      <c r="I535" s="378"/>
      <c r="J535" s="414"/>
      <c r="L535" s="414"/>
    </row>
    <row r="536" spans="2:12" ht="24" customHeight="1">
      <c r="D536" s="413"/>
      <c r="E536" s="378"/>
      <c r="G536" s="378"/>
      <c r="H536" s="413"/>
      <c r="I536" s="416"/>
      <c r="J536" s="419"/>
      <c r="L536" s="419"/>
    </row>
    <row r="537" spans="2:12" ht="24" customHeight="1">
      <c r="D537" s="413"/>
      <c r="E537" s="378"/>
      <c r="G537" s="378"/>
      <c r="H537" s="413"/>
      <c r="I537" s="378"/>
      <c r="J537" s="414"/>
      <c r="L537" s="414"/>
    </row>
    <row r="538" spans="2:12" ht="24" customHeight="1">
      <c r="D538" s="413"/>
      <c r="E538" s="378"/>
      <c r="G538" s="378"/>
      <c r="H538" s="413"/>
      <c r="I538" s="378"/>
      <c r="J538" s="414"/>
      <c r="L538" s="414"/>
    </row>
    <row r="539" spans="2:12" ht="24" customHeight="1">
      <c r="D539" s="413"/>
      <c r="E539" s="378"/>
      <c r="G539" s="378"/>
      <c r="H539" s="413"/>
      <c r="I539" s="378"/>
      <c r="J539" s="414"/>
      <c r="L539" s="414"/>
    </row>
    <row r="540" spans="2:12" ht="24" customHeight="1">
      <c r="D540" s="413"/>
      <c r="E540" s="378"/>
      <c r="G540" s="378"/>
      <c r="H540" s="413"/>
      <c r="I540" s="378"/>
      <c r="J540" s="414"/>
      <c r="L540" s="414"/>
    </row>
    <row r="541" spans="2:12" ht="24" customHeight="1">
      <c r="D541" s="413"/>
      <c r="E541" s="378"/>
      <c r="G541" s="378"/>
      <c r="H541" s="413"/>
      <c r="I541" s="378"/>
      <c r="J541" s="414"/>
      <c r="L541" s="414"/>
    </row>
    <row r="542" spans="2:12" ht="24" customHeight="1">
      <c r="D542" s="413"/>
      <c r="E542" s="378"/>
      <c r="G542" s="378"/>
      <c r="H542" s="413"/>
      <c r="I542" s="378"/>
      <c r="J542" s="414"/>
      <c r="L542" s="414"/>
    </row>
    <row r="543" spans="2:12" ht="24" customHeight="1">
      <c r="B543" s="413"/>
      <c r="D543" s="378"/>
      <c r="E543" s="378"/>
      <c r="F543" s="378"/>
      <c r="G543" s="247"/>
      <c r="H543" s="413"/>
      <c r="I543" s="378"/>
      <c r="J543" s="414"/>
      <c r="L543" s="414"/>
    </row>
    <row r="544" spans="2:12" ht="24" customHeight="1">
      <c r="B544" s="378"/>
      <c r="D544" s="378"/>
      <c r="E544" s="378"/>
      <c r="F544" s="378"/>
      <c r="G544" s="247"/>
      <c r="H544" s="413"/>
      <c r="I544" s="378"/>
      <c r="J544" s="414"/>
      <c r="L544" s="414"/>
    </row>
    <row r="545" spans="2:27" ht="24" customHeight="1">
      <c r="B545" s="378"/>
      <c r="D545" s="378"/>
      <c r="E545" s="378"/>
      <c r="F545" s="378"/>
      <c r="G545" s="247"/>
      <c r="H545" s="413"/>
      <c r="I545" s="378"/>
      <c r="J545" s="414"/>
      <c r="L545" s="414"/>
    </row>
    <row r="546" spans="2:27" ht="24" customHeight="1">
      <c r="D546" s="413"/>
      <c r="E546" s="378"/>
      <c r="F546" s="378"/>
      <c r="G546" s="247"/>
      <c r="H546" s="413"/>
      <c r="I546" s="378"/>
      <c r="J546" s="414"/>
      <c r="L546" s="414"/>
      <c r="Y546" s="238"/>
      <c r="Z546" s="238"/>
      <c r="AA546" s="238"/>
    </row>
    <row r="547" spans="2:27" ht="24" customHeight="1">
      <c r="D547" s="413"/>
      <c r="E547" s="378"/>
      <c r="G547" s="378"/>
      <c r="H547" s="413"/>
      <c r="I547" s="378"/>
      <c r="J547" s="414"/>
      <c r="L547" s="414"/>
      <c r="Y547" s="238"/>
      <c r="Z547" s="238"/>
      <c r="AA547" s="238"/>
    </row>
    <row r="548" spans="2:27" ht="24" customHeight="1">
      <c r="B548" s="456"/>
      <c r="C548" s="456"/>
      <c r="D548" s="456"/>
      <c r="E548" s="378"/>
      <c r="G548" s="378"/>
      <c r="H548" s="413"/>
      <c r="I548" s="378"/>
      <c r="J548" s="414"/>
      <c r="L548" s="414"/>
    </row>
    <row r="549" spans="2:27" ht="24" customHeight="1">
      <c r="D549" s="413"/>
      <c r="E549" s="378"/>
      <c r="G549" s="378"/>
      <c r="H549" s="413"/>
      <c r="I549" s="378"/>
      <c r="J549" s="414"/>
      <c r="L549" s="414"/>
    </row>
    <row r="550" spans="2:27" ht="24" customHeight="1">
      <c r="D550" s="413"/>
      <c r="E550" s="378"/>
      <c r="G550" s="378"/>
      <c r="H550" s="413"/>
      <c r="I550" s="378"/>
      <c r="J550" s="414"/>
      <c r="L550" s="414"/>
    </row>
    <row r="551" spans="2:27" ht="24" customHeight="1">
      <c r="D551" s="413"/>
      <c r="E551" s="378"/>
      <c r="G551" s="378"/>
      <c r="H551" s="413"/>
      <c r="I551" s="378"/>
      <c r="J551" s="414"/>
      <c r="L551" s="414"/>
    </row>
    <row r="552" spans="2:27" ht="24" customHeight="1">
      <c r="D552" s="413"/>
      <c r="E552" s="378"/>
      <c r="G552" s="378"/>
      <c r="H552" s="413"/>
      <c r="I552" s="378"/>
      <c r="J552" s="414"/>
      <c r="L552" s="414"/>
    </row>
    <row r="553" spans="2:27" ht="24" customHeight="1">
      <c r="D553" s="413"/>
      <c r="E553" s="378"/>
      <c r="G553" s="378"/>
      <c r="H553" s="413"/>
      <c r="I553" s="378"/>
      <c r="J553" s="414"/>
      <c r="L553" s="414"/>
    </row>
    <row r="554" spans="2:27" ht="24" customHeight="1">
      <c r="D554" s="413"/>
      <c r="E554" s="378"/>
      <c r="G554" s="378"/>
      <c r="H554" s="413"/>
      <c r="I554" s="378"/>
      <c r="J554" s="414"/>
      <c r="L554" s="414"/>
    </row>
    <row r="555" spans="2:27" ht="24" customHeight="1">
      <c r="D555" s="413"/>
      <c r="E555" s="378"/>
      <c r="G555" s="378"/>
      <c r="H555" s="413"/>
      <c r="I555" s="378"/>
      <c r="J555" s="414"/>
      <c r="L555" s="414"/>
    </row>
    <row r="556" spans="2:27" ht="24" customHeight="1">
      <c r="D556" s="413"/>
      <c r="E556" s="378"/>
      <c r="G556" s="378"/>
      <c r="H556" s="413"/>
      <c r="I556" s="378"/>
      <c r="J556" s="414"/>
      <c r="L556" s="414"/>
    </row>
    <row r="557" spans="2:27" ht="24" customHeight="1">
      <c r="D557" s="413"/>
      <c r="E557" s="378"/>
      <c r="G557" s="378"/>
      <c r="H557" s="413"/>
      <c r="I557" s="378"/>
      <c r="J557" s="414"/>
      <c r="L557" s="414"/>
    </row>
    <row r="558" spans="2:27" ht="24" customHeight="1">
      <c r="D558" s="413"/>
      <c r="E558" s="378"/>
      <c r="G558" s="378"/>
      <c r="H558" s="413"/>
      <c r="I558" s="378"/>
      <c r="J558" s="414"/>
      <c r="L558" s="414"/>
    </row>
    <row r="559" spans="2:27" ht="24" customHeight="1">
      <c r="D559" s="413"/>
      <c r="E559" s="378"/>
      <c r="G559" s="378"/>
      <c r="H559" s="413"/>
      <c r="I559" s="378"/>
      <c r="J559" s="414"/>
      <c r="L559" s="414"/>
    </row>
    <row r="560" spans="2:27" ht="24" customHeight="1">
      <c r="D560" s="413"/>
      <c r="E560" s="378"/>
      <c r="G560" s="378"/>
      <c r="H560" s="413"/>
      <c r="I560" s="378"/>
      <c r="J560" s="414"/>
      <c r="L560" s="414"/>
    </row>
    <row r="561" spans="4:12" ht="24" customHeight="1">
      <c r="D561" s="413"/>
      <c r="E561" s="378"/>
      <c r="G561" s="378"/>
      <c r="H561" s="413"/>
      <c r="I561" s="378"/>
      <c r="J561" s="414"/>
      <c r="L561" s="414"/>
    </row>
    <row r="562" spans="4:12" ht="24" customHeight="1">
      <c r="D562" s="413"/>
      <c r="E562" s="378"/>
      <c r="G562" s="378"/>
      <c r="H562" s="413"/>
      <c r="I562" s="416"/>
      <c r="J562" s="419"/>
      <c r="L562" s="419"/>
    </row>
    <row r="563" spans="4:12" ht="24" customHeight="1">
      <c r="D563" s="413"/>
      <c r="E563" s="378"/>
      <c r="G563" s="378"/>
      <c r="H563" s="413"/>
      <c r="I563" s="378"/>
      <c r="J563" s="414"/>
      <c r="L563" s="414"/>
    </row>
    <row r="564" spans="4:12" ht="24" customHeight="1">
      <c r="D564" s="413"/>
      <c r="E564" s="378"/>
      <c r="G564" s="378"/>
      <c r="H564" s="413"/>
      <c r="I564" s="378"/>
      <c r="J564" s="414"/>
      <c r="L564" s="414"/>
    </row>
    <row r="565" spans="4:12" ht="24" customHeight="1">
      <c r="D565" s="413"/>
      <c r="E565" s="378"/>
      <c r="G565" s="378"/>
      <c r="H565" s="413"/>
      <c r="I565" s="378"/>
      <c r="J565" s="414"/>
      <c r="L565" s="414"/>
    </row>
    <row r="566" spans="4:12" ht="24" customHeight="1">
      <c r="D566" s="413"/>
      <c r="E566" s="378"/>
      <c r="G566" s="378"/>
      <c r="H566" s="413"/>
      <c r="I566" s="378"/>
      <c r="J566" s="414"/>
      <c r="L566" s="414"/>
    </row>
    <row r="567" spans="4:12" ht="24" customHeight="1">
      <c r="D567" s="413"/>
      <c r="E567" s="378"/>
      <c r="G567" s="378"/>
      <c r="H567" s="413"/>
      <c r="I567" s="378"/>
      <c r="J567" s="414"/>
      <c r="L567" s="414"/>
    </row>
    <row r="568" spans="4:12" ht="24" customHeight="1">
      <c r="D568" s="413"/>
      <c r="E568" s="378"/>
      <c r="G568" s="378"/>
      <c r="H568" s="413"/>
      <c r="I568" s="378"/>
      <c r="J568" s="414"/>
      <c r="L568" s="414"/>
    </row>
    <row r="569" spans="4:12" ht="24" customHeight="1">
      <c r="D569" s="413"/>
      <c r="E569" s="378"/>
      <c r="G569" s="378"/>
      <c r="H569" s="413"/>
      <c r="I569" s="378"/>
      <c r="J569" s="414"/>
      <c r="L569" s="414"/>
    </row>
    <row r="570" spans="4:12" ht="24" customHeight="1">
      <c r="D570" s="413"/>
      <c r="E570" s="378"/>
      <c r="G570" s="378"/>
      <c r="H570" s="413"/>
      <c r="I570" s="378"/>
      <c r="J570" s="414"/>
      <c r="L570" s="414"/>
    </row>
    <row r="571" spans="4:12" ht="24" customHeight="1">
      <c r="D571" s="413"/>
      <c r="E571" s="378"/>
      <c r="G571" s="378"/>
      <c r="H571" s="413"/>
      <c r="I571" s="378"/>
      <c r="J571" s="414"/>
      <c r="L571" s="414"/>
    </row>
    <row r="572" spans="4:12" ht="24" customHeight="1">
      <c r="D572" s="413"/>
      <c r="E572" s="378"/>
      <c r="G572" s="378"/>
      <c r="H572" s="413"/>
      <c r="I572" s="378"/>
      <c r="J572" s="414"/>
      <c r="L572" s="414"/>
    </row>
    <row r="573" spans="4:12" ht="24" customHeight="1">
      <c r="D573" s="413"/>
      <c r="E573" s="378"/>
      <c r="G573" s="378"/>
      <c r="H573" s="413"/>
      <c r="I573" s="378"/>
      <c r="J573" s="414"/>
      <c r="L573" s="414"/>
    </row>
    <row r="574" spans="4:12" ht="24" customHeight="1">
      <c r="D574" s="413"/>
      <c r="E574" s="378"/>
      <c r="G574" s="378"/>
      <c r="H574" s="413"/>
      <c r="I574" s="378"/>
      <c r="J574" s="414"/>
      <c r="L574" s="414"/>
    </row>
    <row r="575" spans="4:12" ht="24" customHeight="1">
      <c r="D575" s="413"/>
      <c r="E575" s="378"/>
      <c r="G575" s="378"/>
      <c r="H575" s="413"/>
      <c r="I575" s="378"/>
      <c r="J575" s="414"/>
      <c r="L575" s="414"/>
    </row>
    <row r="576" spans="4:12" ht="24" customHeight="1">
      <c r="D576" s="413"/>
      <c r="E576" s="378"/>
      <c r="G576" s="378"/>
      <c r="H576" s="413"/>
      <c r="I576" s="378"/>
      <c r="J576" s="414"/>
      <c r="L576" s="414"/>
    </row>
    <row r="577" spans="1:27" ht="24" customHeight="1">
      <c r="D577" s="413"/>
      <c r="E577" s="378"/>
      <c r="G577" s="378"/>
      <c r="H577" s="413"/>
      <c r="I577" s="378"/>
      <c r="J577" s="414"/>
      <c r="L577" s="414"/>
    </row>
    <row r="578" spans="1:27" ht="24" customHeight="1">
      <c r="A578" s="456"/>
      <c r="B578" s="456"/>
      <c r="C578" s="456"/>
      <c r="D578" s="456"/>
      <c r="E578" s="456"/>
      <c r="F578" s="456"/>
      <c r="G578" s="456"/>
      <c r="H578" s="456"/>
      <c r="I578" s="456"/>
      <c r="J578" s="414"/>
      <c r="L578" s="414"/>
      <c r="X578" s="249"/>
      <c r="Y578" s="249"/>
      <c r="Z578" s="249"/>
      <c r="AA578" s="249"/>
    </row>
    <row r="579" spans="1:27" ht="24" customHeight="1">
      <c r="A579" s="456"/>
      <c r="B579" s="456"/>
      <c r="C579" s="456"/>
      <c r="D579" s="456"/>
      <c r="E579" s="456"/>
      <c r="F579" s="456"/>
      <c r="G579" s="456"/>
      <c r="H579" s="456"/>
      <c r="I579" s="456"/>
      <c r="J579" s="414"/>
      <c r="L579" s="414"/>
      <c r="X579" s="249"/>
      <c r="Y579" s="249"/>
      <c r="Z579" s="249"/>
      <c r="AA579" s="249"/>
    </row>
    <row r="580" spans="1:27" ht="24" customHeight="1">
      <c r="D580" s="413"/>
      <c r="E580" s="378"/>
      <c r="G580" s="456"/>
      <c r="H580" s="456"/>
      <c r="I580" s="456"/>
      <c r="J580" s="414"/>
      <c r="L580" s="414"/>
      <c r="Y580" s="238"/>
      <c r="Z580" s="238"/>
      <c r="AA580" s="238"/>
    </row>
    <row r="581" spans="1:27" ht="24" customHeight="1">
      <c r="D581" s="413"/>
      <c r="E581" s="378"/>
      <c r="G581" s="378"/>
      <c r="H581" s="413"/>
      <c r="I581" s="378"/>
      <c r="J581" s="414"/>
      <c r="L581" s="414"/>
      <c r="Y581" s="238"/>
      <c r="Z581" s="238"/>
      <c r="AA581" s="238"/>
    </row>
    <row r="582" spans="1:27" ht="24" customHeight="1">
      <c r="D582" s="413"/>
      <c r="E582" s="378"/>
      <c r="G582" s="378"/>
      <c r="H582" s="413"/>
      <c r="I582" s="416"/>
      <c r="J582" s="419"/>
      <c r="L582" s="419"/>
    </row>
    <row r="583" spans="1:27" ht="24" customHeight="1">
      <c r="D583" s="413"/>
      <c r="E583" s="378"/>
      <c r="G583" s="378"/>
      <c r="H583" s="413"/>
      <c r="I583" s="378"/>
      <c r="J583" s="414"/>
      <c r="L583" s="414"/>
    </row>
    <row r="584" spans="1:27" ht="24" customHeight="1">
      <c r="D584" s="413"/>
      <c r="E584" s="378"/>
      <c r="G584" s="378"/>
      <c r="H584" s="413"/>
      <c r="I584" s="378"/>
      <c r="J584" s="414"/>
      <c r="L584" s="414"/>
    </row>
    <row r="585" spans="1:27" ht="24" customHeight="1">
      <c r="D585" s="413"/>
      <c r="E585" s="378"/>
      <c r="G585" s="378"/>
      <c r="H585" s="413"/>
      <c r="I585" s="378"/>
      <c r="J585" s="414"/>
      <c r="L585" s="414"/>
    </row>
    <row r="586" spans="1:27" ht="24" customHeight="1">
      <c r="D586" s="413"/>
      <c r="E586" s="378"/>
      <c r="G586" s="378"/>
      <c r="H586" s="413"/>
      <c r="I586" s="378"/>
      <c r="J586" s="414"/>
      <c r="L586" s="414"/>
    </row>
    <row r="587" spans="1:27" ht="24" customHeight="1">
      <c r="D587" s="413"/>
      <c r="E587" s="378"/>
      <c r="G587" s="378"/>
      <c r="H587" s="413"/>
      <c r="I587" s="378"/>
      <c r="J587" s="414"/>
      <c r="L587" s="414"/>
    </row>
    <row r="588" spans="1:27" ht="24" customHeight="1">
      <c r="D588" s="413"/>
      <c r="E588" s="378"/>
      <c r="G588" s="378"/>
      <c r="H588" s="413"/>
      <c r="I588" s="378"/>
      <c r="J588" s="414"/>
      <c r="L588" s="414"/>
    </row>
    <row r="589" spans="1:27" ht="24" customHeight="1">
      <c r="D589" s="413"/>
      <c r="E589" s="378"/>
      <c r="G589" s="378"/>
      <c r="H589" s="413"/>
      <c r="I589" s="378"/>
      <c r="J589" s="414"/>
      <c r="L589" s="414"/>
    </row>
    <row r="590" spans="1:27" ht="24" customHeight="1">
      <c r="D590" s="413"/>
      <c r="E590" s="378"/>
      <c r="G590" s="378"/>
      <c r="H590" s="413"/>
      <c r="I590" s="378"/>
      <c r="J590" s="414"/>
      <c r="L590" s="414"/>
    </row>
    <row r="591" spans="1:27" ht="24" customHeight="1">
      <c r="D591" s="413"/>
      <c r="E591" s="378"/>
      <c r="G591" s="378"/>
      <c r="H591" s="413"/>
      <c r="I591" s="378"/>
      <c r="J591" s="414"/>
      <c r="L591" s="414"/>
    </row>
    <row r="592" spans="1:27" ht="24" customHeight="1">
      <c r="D592" s="413"/>
      <c r="E592" s="378"/>
      <c r="G592" s="378"/>
      <c r="H592" s="413"/>
      <c r="I592" s="378"/>
      <c r="J592" s="414"/>
      <c r="L592" s="414"/>
    </row>
    <row r="593" spans="4:12" ht="24" customHeight="1">
      <c r="D593" s="413"/>
      <c r="E593" s="378"/>
      <c r="G593" s="378"/>
      <c r="H593" s="413"/>
      <c r="I593" s="378"/>
      <c r="J593" s="414"/>
      <c r="L593" s="414"/>
    </row>
    <row r="594" spans="4:12" ht="24" customHeight="1">
      <c r="D594" s="413"/>
      <c r="E594" s="378"/>
      <c r="G594" s="378"/>
      <c r="H594" s="413"/>
      <c r="I594" s="378"/>
      <c r="J594" s="414"/>
      <c r="L594" s="414"/>
    </row>
    <row r="595" spans="4:12" ht="24" customHeight="1">
      <c r="D595" s="413"/>
      <c r="E595" s="378"/>
      <c r="G595" s="378"/>
      <c r="H595" s="413"/>
      <c r="I595" s="378"/>
      <c r="J595" s="414"/>
      <c r="L595" s="414"/>
    </row>
    <row r="596" spans="4:12" ht="24" customHeight="1">
      <c r="D596" s="413"/>
      <c r="E596" s="378"/>
      <c r="G596" s="378"/>
      <c r="H596" s="413"/>
      <c r="I596" s="378"/>
      <c r="J596" s="414"/>
      <c r="L596" s="414"/>
    </row>
    <row r="597" spans="4:12" ht="24" customHeight="1">
      <c r="D597" s="413"/>
      <c r="E597" s="378"/>
      <c r="G597" s="378"/>
      <c r="H597" s="413"/>
      <c r="I597" s="378"/>
      <c r="J597" s="414"/>
      <c r="L597" s="414"/>
    </row>
    <row r="598" spans="4:12" ht="24" customHeight="1">
      <c r="D598" s="413"/>
      <c r="E598" s="378"/>
      <c r="G598" s="378"/>
      <c r="H598" s="413"/>
      <c r="I598" s="378"/>
      <c r="J598" s="414"/>
      <c r="L598" s="414"/>
    </row>
    <row r="599" spans="4:12" ht="24" customHeight="1">
      <c r="D599" s="413"/>
      <c r="E599" s="378"/>
      <c r="G599" s="378"/>
      <c r="H599" s="413"/>
      <c r="I599" s="378"/>
      <c r="J599" s="414"/>
      <c r="L599" s="414"/>
    </row>
    <row r="600" spans="4:12" ht="24" customHeight="1">
      <c r="D600" s="413"/>
      <c r="E600" s="378"/>
      <c r="G600" s="378"/>
      <c r="H600" s="413"/>
      <c r="I600" s="378"/>
      <c r="J600" s="414"/>
      <c r="L600" s="414"/>
    </row>
    <row r="601" spans="4:12" ht="24" customHeight="1">
      <c r="D601" s="413"/>
      <c r="E601" s="378"/>
      <c r="G601" s="378"/>
      <c r="H601" s="413"/>
      <c r="I601" s="378"/>
      <c r="J601" s="414"/>
      <c r="L601" s="414"/>
    </row>
    <row r="602" spans="4:12" ht="24" customHeight="1">
      <c r="D602" s="413"/>
      <c r="E602" s="378"/>
      <c r="G602" s="378"/>
      <c r="H602" s="413"/>
      <c r="I602" s="378"/>
      <c r="J602" s="414"/>
      <c r="L602" s="414"/>
    </row>
    <row r="603" spans="4:12" ht="24" customHeight="1">
      <c r="D603" s="413"/>
      <c r="E603" s="378"/>
      <c r="G603" s="378"/>
      <c r="H603" s="413"/>
      <c r="I603" s="378"/>
      <c r="J603" s="414"/>
      <c r="L603" s="414"/>
    </row>
    <row r="604" spans="4:12" ht="24" customHeight="1">
      <c r="D604" s="413"/>
      <c r="E604" s="378"/>
      <c r="G604" s="378"/>
      <c r="H604" s="413"/>
      <c r="I604" s="378"/>
      <c r="J604" s="414"/>
      <c r="L604" s="414"/>
    </row>
    <row r="605" spans="4:12" ht="24" customHeight="1">
      <c r="D605" s="413"/>
      <c r="E605" s="378"/>
      <c r="G605" s="378"/>
      <c r="H605" s="413"/>
      <c r="I605" s="378"/>
      <c r="J605" s="414"/>
      <c r="L605" s="414"/>
    </row>
    <row r="606" spans="4:12" ht="24" customHeight="1">
      <c r="D606" s="413"/>
      <c r="E606" s="378"/>
      <c r="G606" s="378"/>
      <c r="H606" s="413"/>
      <c r="I606" s="378"/>
      <c r="J606" s="414"/>
      <c r="L606" s="414"/>
    </row>
    <row r="607" spans="4:12" ht="24" customHeight="1">
      <c r="D607" s="413"/>
      <c r="E607" s="378"/>
      <c r="G607" s="378"/>
      <c r="H607" s="413"/>
      <c r="I607" s="378"/>
      <c r="J607" s="414"/>
      <c r="L607" s="414"/>
    </row>
    <row r="608" spans="4:12" ht="24" customHeight="1">
      <c r="D608" s="413"/>
      <c r="E608" s="378"/>
      <c r="G608" s="378"/>
      <c r="H608" s="413"/>
      <c r="I608" s="378"/>
      <c r="J608" s="414"/>
      <c r="L608" s="414"/>
    </row>
    <row r="609" spans="1:27" ht="24" customHeight="1">
      <c r="D609" s="413"/>
      <c r="E609" s="378"/>
      <c r="G609" s="378"/>
      <c r="H609" s="413"/>
      <c r="I609" s="378"/>
      <c r="J609" s="414"/>
      <c r="L609" s="414"/>
    </row>
    <row r="610" spans="1:27" ht="24" customHeight="1">
      <c r="D610" s="413"/>
      <c r="E610" s="378"/>
      <c r="G610" s="378"/>
      <c r="H610" s="413"/>
      <c r="I610" s="378"/>
      <c r="J610" s="414"/>
      <c r="L610" s="414"/>
    </row>
    <row r="611" spans="1:27" ht="24" customHeight="1">
      <c r="D611" s="413"/>
      <c r="E611" s="378"/>
      <c r="G611" s="378"/>
      <c r="H611" s="413"/>
      <c r="I611" s="378"/>
      <c r="J611" s="414"/>
      <c r="L611" s="414"/>
    </row>
    <row r="612" spans="1:27" ht="24" customHeight="1">
      <c r="A612" s="456"/>
      <c r="B612" s="456"/>
      <c r="C612" s="456"/>
      <c r="D612" s="456"/>
      <c r="E612" s="456"/>
      <c r="F612" s="456"/>
      <c r="G612" s="456"/>
      <c r="H612" s="456"/>
      <c r="I612" s="456"/>
      <c r="J612" s="414"/>
      <c r="L612" s="414"/>
      <c r="X612" s="249"/>
      <c r="Y612" s="249"/>
      <c r="Z612" s="249"/>
      <c r="AA612" s="249"/>
    </row>
    <row r="613" spans="1:27" ht="24" customHeight="1">
      <c r="A613" s="456"/>
      <c r="B613" s="456"/>
      <c r="C613" s="456"/>
      <c r="D613" s="456"/>
      <c r="E613" s="456"/>
      <c r="F613" s="456"/>
      <c r="G613" s="456"/>
      <c r="H613" s="456"/>
      <c r="I613" s="456"/>
      <c r="J613" s="414"/>
      <c r="L613" s="414"/>
      <c r="X613" s="249"/>
      <c r="Y613" s="249"/>
      <c r="Z613" s="249"/>
      <c r="AA613" s="249"/>
    </row>
    <row r="614" spans="1:27" ht="24" customHeight="1">
      <c r="D614" s="413"/>
      <c r="E614" s="378"/>
      <c r="G614" s="456"/>
      <c r="H614" s="456"/>
      <c r="I614" s="456"/>
      <c r="J614" s="414"/>
      <c r="L614" s="414"/>
      <c r="Y614" s="238"/>
      <c r="Z614" s="238"/>
      <c r="AA614" s="238"/>
    </row>
    <row r="615" spans="1:27" ht="24" customHeight="1">
      <c r="D615" s="413"/>
      <c r="E615" s="378"/>
      <c r="G615" s="378"/>
      <c r="H615" s="413"/>
      <c r="I615" s="378"/>
      <c r="J615" s="414"/>
      <c r="L615" s="414"/>
      <c r="Y615" s="238"/>
      <c r="Z615" s="238"/>
      <c r="AA615" s="238"/>
    </row>
    <row r="616" spans="1:27" ht="24" customHeight="1">
      <c r="D616" s="413"/>
      <c r="E616" s="378"/>
      <c r="G616" s="378"/>
      <c r="H616" s="413"/>
      <c r="I616" s="378"/>
      <c r="J616" s="414"/>
      <c r="L616" s="414"/>
    </row>
    <row r="617" spans="1:27" ht="24" customHeight="1">
      <c r="D617" s="413"/>
      <c r="E617" s="378"/>
      <c r="G617" s="378"/>
      <c r="H617" s="413"/>
      <c r="I617" s="378"/>
      <c r="J617" s="414"/>
      <c r="L617" s="414"/>
    </row>
    <row r="618" spans="1:27" ht="24" customHeight="1">
      <c r="D618" s="413"/>
      <c r="E618" s="378"/>
      <c r="G618" s="378"/>
      <c r="H618" s="413"/>
      <c r="I618" s="378"/>
      <c r="J618" s="414"/>
      <c r="L618" s="414"/>
    </row>
    <row r="619" spans="1:27" ht="24" customHeight="1">
      <c r="D619" s="413"/>
      <c r="E619" s="378"/>
      <c r="G619" s="378"/>
      <c r="H619" s="413"/>
      <c r="I619" s="378"/>
      <c r="J619" s="414"/>
      <c r="L619" s="414"/>
    </row>
    <row r="620" spans="1:27" ht="24" customHeight="1">
      <c r="D620" s="413"/>
      <c r="E620" s="378"/>
      <c r="G620" s="378"/>
      <c r="H620" s="413"/>
      <c r="I620" s="378"/>
      <c r="J620" s="414"/>
      <c r="L620" s="414"/>
    </row>
    <row r="621" spans="1:27" ht="24" customHeight="1">
      <c r="D621" s="413"/>
      <c r="E621" s="378"/>
      <c r="G621" s="378"/>
      <c r="H621" s="413"/>
      <c r="I621" s="378"/>
      <c r="J621" s="414"/>
      <c r="L621" s="414"/>
    </row>
    <row r="622" spans="1:27" ht="24" customHeight="1">
      <c r="D622" s="413"/>
      <c r="E622" s="378"/>
      <c r="G622" s="378"/>
      <c r="H622" s="413"/>
      <c r="I622" s="378"/>
      <c r="J622" s="414"/>
      <c r="L622" s="414"/>
    </row>
    <row r="623" spans="1:27" ht="24" customHeight="1">
      <c r="D623" s="413"/>
      <c r="E623" s="378"/>
      <c r="G623" s="378"/>
      <c r="H623" s="413"/>
      <c r="I623" s="378"/>
      <c r="J623" s="414"/>
      <c r="L623" s="414"/>
    </row>
    <row r="624" spans="1:27" ht="24" customHeight="1">
      <c r="D624" s="413"/>
      <c r="E624" s="378"/>
      <c r="G624" s="378"/>
      <c r="H624" s="413"/>
      <c r="I624" s="378"/>
      <c r="J624" s="414"/>
      <c r="L624" s="414"/>
    </row>
    <row r="625" spans="4:12" ht="24" customHeight="1">
      <c r="D625" s="413"/>
      <c r="E625" s="378"/>
      <c r="G625" s="378"/>
      <c r="H625" s="413"/>
      <c r="I625" s="378"/>
      <c r="J625" s="414"/>
      <c r="L625" s="414"/>
    </row>
    <row r="626" spans="4:12" ht="24" customHeight="1">
      <c r="D626" s="413"/>
      <c r="E626" s="378"/>
      <c r="G626" s="378"/>
      <c r="H626" s="413"/>
      <c r="I626" s="378"/>
      <c r="J626" s="414"/>
      <c r="L626" s="414"/>
    </row>
    <row r="627" spans="4:12" ht="24" customHeight="1">
      <c r="D627" s="413"/>
      <c r="E627" s="378"/>
      <c r="G627" s="378"/>
      <c r="H627" s="413"/>
      <c r="I627" s="378"/>
      <c r="J627" s="414"/>
      <c r="L627" s="414"/>
    </row>
    <row r="628" spans="4:12" ht="24" customHeight="1">
      <c r="D628" s="413"/>
      <c r="E628" s="378"/>
      <c r="G628" s="378"/>
      <c r="H628" s="413"/>
      <c r="I628" s="378"/>
      <c r="J628" s="414"/>
      <c r="L628" s="414"/>
    </row>
    <row r="629" spans="4:12" ht="24" customHeight="1">
      <c r="D629" s="413"/>
      <c r="E629" s="378"/>
      <c r="G629" s="378"/>
      <c r="H629" s="413"/>
      <c r="I629" s="378"/>
      <c r="J629" s="414"/>
      <c r="L629" s="414"/>
    </row>
    <row r="630" spans="4:12" ht="24" customHeight="1">
      <c r="D630" s="413"/>
      <c r="E630" s="378"/>
      <c r="G630" s="378"/>
      <c r="H630" s="413"/>
      <c r="I630" s="378"/>
      <c r="J630" s="414"/>
      <c r="L630" s="414"/>
    </row>
    <row r="631" spans="4:12" ht="24" customHeight="1">
      <c r="D631" s="413"/>
      <c r="E631" s="378"/>
      <c r="G631" s="378"/>
      <c r="H631" s="413"/>
      <c r="I631" s="378"/>
      <c r="J631" s="414"/>
      <c r="L631" s="414"/>
    </row>
    <row r="632" spans="4:12">
      <c r="D632" s="413"/>
      <c r="E632" s="378"/>
      <c r="G632" s="378"/>
      <c r="H632" s="413"/>
      <c r="I632" s="378"/>
      <c r="J632" s="414"/>
      <c r="L632" s="414"/>
    </row>
    <row r="633" spans="4:12">
      <c r="D633" s="413"/>
      <c r="E633" s="378"/>
      <c r="G633" s="378"/>
      <c r="H633" s="413"/>
      <c r="I633" s="378"/>
      <c r="J633" s="414"/>
      <c r="L633" s="414"/>
    </row>
    <row r="634" spans="4:12">
      <c r="D634" s="413"/>
      <c r="E634" s="378"/>
      <c r="G634" s="378"/>
      <c r="H634" s="413"/>
      <c r="I634" s="378"/>
      <c r="J634" s="414"/>
      <c r="L634" s="414"/>
    </row>
    <row r="635" spans="4:12">
      <c r="D635" s="413"/>
      <c r="E635" s="378"/>
      <c r="G635" s="378"/>
      <c r="H635" s="413"/>
      <c r="I635" s="378"/>
      <c r="J635" s="414"/>
      <c r="L635" s="414"/>
    </row>
    <row r="636" spans="4:12">
      <c r="D636" s="413"/>
      <c r="E636" s="378"/>
      <c r="G636" s="378"/>
      <c r="H636" s="413"/>
      <c r="I636" s="378"/>
      <c r="J636" s="414"/>
      <c r="L636" s="414"/>
    </row>
    <row r="637" spans="4:12">
      <c r="D637" s="413"/>
      <c r="E637" s="378"/>
      <c r="G637" s="378"/>
      <c r="H637" s="413"/>
      <c r="I637" s="378"/>
      <c r="J637" s="414"/>
      <c r="L637" s="414"/>
    </row>
    <row r="638" spans="4:12">
      <c r="D638" s="413"/>
      <c r="E638" s="378"/>
      <c r="G638" s="378"/>
      <c r="H638" s="413"/>
      <c r="I638" s="378"/>
      <c r="J638" s="414"/>
      <c r="L638" s="414"/>
    </row>
    <row r="639" spans="4:12">
      <c r="D639" s="413"/>
      <c r="E639" s="378"/>
      <c r="G639" s="378"/>
      <c r="H639" s="413"/>
      <c r="I639" s="378"/>
      <c r="J639" s="414"/>
      <c r="L639" s="414"/>
    </row>
    <row r="640" spans="4:12">
      <c r="D640" s="413"/>
      <c r="E640" s="378"/>
      <c r="G640" s="378"/>
      <c r="H640" s="413"/>
      <c r="I640" s="378"/>
      <c r="J640" s="414"/>
      <c r="L640" s="414"/>
    </row>
    <row r="641" spans="1:27">
      <c r="D641" s="413"/>
      <c r="E641" s="378"/>
      <c r="G641" s="378"/>
      <c r="H641" s="413"/>
      <c r="I641" s="378"/>
      <c r="J641" s="414"/>
      <c r="L641" s="414"/>
    </row>
    <row r="642" spans="1:27">
      <c r="D642" s="413"/>
      <c r="E642" s="378"/>
      <c r="G642" s="378"/>
      <c r="H642" s="413"/>
      <c r="I642" s="378"/>
      <c r="J642" s="414"/>
      <c r="L642" s="414"/>
    </row>
    <row r="643" spans="1:27">
      <c r="D643" s="413"/>
      <c r="E643" s="378"/>
      <c r="G643" s="378"/>
      <c r="H643" s="413"/>
      <c r="I643" s="378"/>
      <c r="J643" s="414"/>
      <c r="L643" s="414"/>
    </row>
    <row r="644" spans="1:27">
      <c r="D644" s="413"/>
      <c r="E644" s="378"/>
      <c r="G644" s="378"/>
      <c r="H644" s="413"/>
      <c r="I644" s="378"/>
      <c r="J644" s="414"/>
      <c r="L644" s="414"/>
    </row>
    <row r="645" spans="1:27">
      <c r="D645" s="413"/>
      <c r="E645" s="378"/>
      <c r="G645" s="378"/>
      <c r="H645" s="413"/>
      <c r="I645" s="378"/>
      <c r="J645" s="414"/>
      <c r="L645" s="414"/>
    </row>
    <row r="646" spans="1:27">
      <c r="A646" s="456"/>
      <c r="B646" s="456"/>
      <c r="C646" s="456"/>
      <c r="D646" s="456"/>
      <c r="E646" s="456"/>
      <c r="F646" s="456"/>
      <c r="G646" s="456"/>
      <c r="H646" s="456"/>
      <c r="I646" s="456"/>
      <c r="J646" s="414"/>
      <c r="L646" s="414"/>
      <c r="X646" s="249"/>
      <c r="Y646" s="249"/>
      <c r="Z646" s="249"/>
      <c r="AA646" s="249"/>
    </row>
    <row r="647" spans="1:27">
      <c r="A647" s="456"/>
      <c r="B647" s="456"/>
      <c r="C647" s="456"/>
      <c r="D647" s="456"/>
      <c r="E647" s="456"/>
      <c r="F647" s="456"/>
      <c r="G647" s="456"/>
      <c r="H647" s="456"/>
      <c r="I647" s="456"/>
      <c r="J647" s="414"/>
      <c r="L647" s="414"/>
      <c r="X647" s="249"/>
      <c r="Y647" s="249"/>
      <c r="Z647" s="249"/>
      <c r="AA647" s="249"/>
    </row>
    <row r="648" spans="1:27">
      <c r="D648" s="413"/>
      <c r="E648" s="378"/>
      <c r="G648" s="456"/>
      <c r="H648" s="456"/>
      <c r="I648" s="456"/>
      <c r="J648" s="414"/>
      <c r="L648" s="414"/>
      <c r="Y648" s="238"/>
      <c r="Z648" s="238"/>
      <c r="AA648" s="238"/>
    </row>
    <row r="649" spans="1:27">
      <c r="D649" s="413"/>
      <c r="E649" s="378"/>
      <c r="G649" s="378"/>
      <c r="H649" s="413"/>
      <c r="I649" s="378"/>
      <c r="J649" s="414"/>
      <c r="L649" s="414"/>
      <c r="Y649" s="238"/>
      <c r="Z649" s="238"/>
      <c r="AA649" s="238"/>
    </row>
    <row r="650" spans="1:27">
      <c r="D650" s="413"/>
      <c r="E650" s="378"/>
      <c r="G650" s="378"/>
      <c r="H650" s="413"/>
      <c r="I650" s="416"/>
      <c r="J650" s="419"/>
      <c r="L650" s="419"/>
    </row>
    <row r="651" spans="1:27">
      <c r="D651" s="413"/>
      <c r="E651" s="378"/>
      <c r="G651" s="378"/>
      <c r="H651" s="413"/>
      <c r="I651" s="378"/>
      <c r="J651" s="414"/>
      <c r="L651" s="414"/>
    </row>
    <row r="652" spans="1:27">
      <c r="D652" s="413"/>
      <c r="E652" s="378"/>
      <c r="G652" s="378"/>
      <c r="H652" s="413"/>
      <c r="I652" s="378"/>
      <c r="J652" s="414"/>
      <c r="L652" s="414"/>
    </row>
    <row r="653" spans="1:27">
      <c r="D653" s="413"/>
      <c r="E653" s="378"/>
      <c r="G653" s="378"/>
      <c r="H653" s="413"/>
      <c r="I653" s="378"/>
      <c r="J653" s="414"/>
      <c r="L653" s="414"/>
    </row>
    <row r="654" spans="1:27">
      <c r="D654" s="413"/>
      <c r="E654" s="378"/>
      <c r="G654" s="378"/>
      <c r="H654" s="413"/>
      <c r="I654" s="378"/>
      <c r="J654" s="414"/>
      <c r="L654" s="414"/>
    </row>
    <row r="655" spans="1:27">
      <c r="D655" s="413"/>
      <c r="E655" s="378"/>
      <c r="G655" s="378"/>
      <c r="H655" s="413"/>
      <c r="I655" s="378"/>
      <c r="J655" s="414"/>
      <c r="L655" s="414"/>
    </row>
    <row r="656" spans="1:27">
      <c r="D656" s="413"/>
      <c r="E656" s="378"/>
      <c r="G656" s="378"/>
      <c r="H656" s="413"/>
      <c r="I656" s="378"/>
      <c r="J656" s="414"/>
      <c r="L656" s="414"/>
    </row>
    <row r="657" spans="4:12">
      <c r="D657" s="413"/>
      <c r="E657" s="378"/>
      <c r="G657" s="378"/>
      <c r="H657" s="413"/>
      <c r="I657" s="378"/>
      <c r="J657" s="414"/>
      <c r="L657" s="414"/>
    </row>
    <row r="658" spans="4:12">
      <c r="D658" s="413"/>
      <c r="E658" s="378"/>
      <c r="G658" s="378"/>
      <c r="H658" s="413"/>
      <c r="I658" s="378"/>
      <c r="J658" s="414"/>
      <c r="L658" s="414"/>
    </row>
    <row r="659" spans="4:12">
      <c r="D659" s="413"/>
      <c r="E659" s="378"/>
      <c r="G659" s="378"/>
      <c r="H659" s="413"/>
      <c r="I659" s="378"/>
      <c r="J659" s="414"/>
      <c r="L659" s="414"/>
    </row>
    <row r="660" spans="4:12">
      <c r="D660" s="413"/>
      <c r="E660" s="378"/>
      <c r="G660" s="378"/>
      <c r="H660" s="413"/>
      <c r="I660" s="378"/>
      <c r="J660" s="414"/>
      <c r="L660" s="414"/>
    </row>
    <row r="661" spans="4:12">
      <c r="D661" s="413"/>
      <c r="E661" s="378"/>
      <c r="G661" s="378"/>
      <c r="H661" s="413"/>
      <c r="I661" s="378"/>
      <c r="J661" s="414"/>
      <c r="L661" s="414"/>
    </row>
    <row r="662" spans="4:12">
      <c r="D662" s="413"/>
      <c r="E662" s="378"/>
      <c r="G662" s="378"/>
      <c r="H662" s="413"/>
      <c r="I662" s="378"/>
      <c r="J662" s="414"/>
      <c r="L662" s="414"/>
    </row>
    <row r="663" spans="4:12">
      <c r="D663" s="413"/>
      <c r="E663" s="378"/>
      <c r="G663" s="378"/>
      <c r="H663" s="413"/>
      <c r="I663" s="378"/>
      <c r="J663" s="414"/>
      <c r="L663" s="414"/>
    </row>
    <row r="664" spans="4:12">
      <c r="D664" s="413"/>
      <c r="E664" s="378"/>
      <c r="G664" s="378"/>
      <c r="H664" s="413"/>
      <c r="I664" s="378"/>
      <c r="J664" s="414"/>
      <c r="L664" s="414"/>
    </row>
    <row r="665" spans="4:12">
      <c r="D665" s="413"/>
      <c r="E665" s="378"/>
      <c r="G665" s="378"/>
      <c r="H665" s="413"/>
      <c r="I665" s="378"/>
      <c r="J665" s="414"/>
      <c r="L665" s="414"/>
    </row>
    <row r="666" spans="4:12">
      <c r="D666" s="413"/>
      <c r="E666" s="378"/>
      <c r="G666" s="378"/>
      <c r="H666" s="413"/>
      <c r="I666" s="378"/>
      <c r="J666" s="414"/>
      <c r="L666" s="414"/>
    </row>
    <row r="667" spans="4:12">
      <c r="D667" s="413"/>
      <c r="E667" s="378"/>
      <c r="G667" s="378"/>
      <c r="H667" s="413"/>
      <c r="I667" s="378"/>
      <c r="J667" s="414"/>
      <c r="L667" s="414"/>
    </row>
    <row r="668" spans="4:12">
      <c r="D668" s="413"/>
      <c r="E668" s="378"/>
      <c r="G668" s="378"/>
      <c r="H668" s="413"/>
      <c r="I668" s="378"/>
      <c r="J668" s="414"/>
      <c r="L668" s="414"/>
    </row>
    <row r="669" spans="4:12">
      <c r="D669" s="413"/>
      <c r="E669" s="378"/>
      <c r="G669" s="378"/>
      <c r="H669" s="413"/>
      <c r="I669" s="378"/>
      <c r="J669" s="414"/>
      <c r="L669" s="414"/>
    </row>
    <row r="670" spans="4:12">
      <c r="D670" s="413"/>
      <c r="E670" s="378"/>
      <c r="G670" s="378"/>
      <c r="H670" s="413"/>
      <c r="I670" s="378"/>
      <c r="J670" s="414"/>
      <c r="L670" s="414"/>
    </row>
    <row r="671" spans="4:12">
      <c r="D671" s="413"/>
      <c r="E671" s="378"/>
      <c r="G671" s="378"/>
      <c r="H671" s="413"/>
      <c r="I671" s="378"/>
      <c r="J671" s="414"/>
      <c r="L671" s="414"/>
    </row>
    <row r="672" spans="4:12">
      <c r="D672" s="413"/>
      <c r="E672" s="378"/>
      <c r="G672" s="378"/>
      <c r="H672" s="413"/>
      <c r="I672" s="378"/>
      <c r="J672" s="414"/>
      <c r="L672" s="414"/>
    </row>
    <row r="673" spans="1:27">
      <c r="D673" s="413"/>
      <c r="E673" s="378"/>
      <c r="G673" s="378"/>
      <c r="H673" s="413"/>
      <c r="I673" s="378"/>
      <c r="J673" s="414"/>
      <c r="L673" s="414"/>
    </row>
    <row r="674" spans="1:27">
      <c r="D674" s="413"/>
      <c r="E674" s="378"/>
      <c r="G674" s="378"/>
      <c r="H674" s="413"/>
      <c r="I674" s="378"/>
      <c r="J674" s="414"/>
      <c r="L674" s="414"/>
    </row>
    <row r="675" spans="1:27">
      <c r="D675" s="413"/>
      <c r="E675" s="378"/>
      <c r="G675" s="378"/>
      <c r="H675" s="413"/>
      <c r="I675" s="378"/>
      <c r="J675" s="414"/>
      <c r="L675" s="414"/>
    </row>
    <row r="676" spans="1:27">
      <c r="D676" s="413"/>
      <c r="E676" s="378"/>
      <c r="G676" s="378"/>
      <c r="H676" s="413"/>
      <c r="I676" s="378"/>
      <c r="J676" s="414"/>
      <c r="L676" s="414"/>
    </row>
    <row r="677" spans="1:27">
      <c r="D677" s="413"/>
      <c r="E677" s="378"/>
      <c r="G677" s="378"/>
      <c r="H677" s="413"/>
      <c r="I677" s="378"/>
      <c r="J677" s="414"/>
      <c r="L677" s="414"/>
    </row>
    <row r="678" spans="1:27">
      <c r="D678" s="413"/>
      <c r="E678" s="378"/>
      <c r="G678" s="378"/>
      <c r="H678" s="413"/>
      <c r="I678" s="378"/>
      <c r="J678" s="414"/>
      <c r="L678" s="414"/>
    </row>
    <row r="679" spans="1:27">
      <c r="D679" s="413"/>
      <c r="E679" s="378"/>
      <c r="G679" s="378"/>
      <c r="H679" s="413"/>
      <c r="I679" s="378"/>
      <c r="J679" s="414"/>
      <c r="L679" s="414"/>
    </row>
    <row r="680" spans="1:27">
      <c r="A680" s="456"/>
      <c r="B680" s="456"/>
      <c r="C680" s="456"/>
      <c r="D680" s="456"/>
      <c r="E680" s="456"/>
      <c r="F680" s="456"/>
      <c r="G680" s="456"/>
      <c r="H680" s="456"/>
      <c r="I680" s="456"/>
      <c r="J680" s="414"/>
      <c r="L680" s="414"/>
      <c r="X680" s="249"/>
      <c r="Y680" s="249"/>
      <c r="Z680" s="249"/>
      <c r="AA680" s="249"/>
    </row>
    <row r="681" spans="1:27">
      <c r="A681" s="456"/>
      <c r="B681" s="456"/>
      <c r="C681" s="456"/>
      <c r="D681" s="456"/>
      <c r="E681" s="456"/>
      <c r="F681" s="456"/>
      <c r="G681" s="456"/>
      <c r="H681" s="456"/>
      <c r="I681" s="456"/>
      <c r="J681" s="414"/>
      <c r="L681" s="414"/>
      <c r="X681" s="249"/>
      <c r="Y681" s="249"/>
      <c r="Z681" s="249"/>
      <c r="AA681" s="249"/>
    </row>
    <row r="682" spans="1:27">
      <c r="D682" s="413"/>
      <c r="E682" s="378"/>
      <c r="G682" s="456"/>
      <c r="H682" s="456"/>
      <c r="I682" s="456"/>
      <c r="J682" s="414"/>
      <c r="L682" s="414"/>
      <c r="Y682" s="238"/>
      <c r="Z682" s="238"/>
      <c r="AA682" s="238"/>
    </row>
    <row r="683" spans="1:27">
      <c r="D683" s="413"/>
      <c r="E683" s="378"/>
      <c r="G683" s="378"/>
      <c r="H683" s="413"/>
      <c r="I683" s="378"/>
      <c r="J683" s="414"/>
      <c r="L683" s="414"/>
      <c r="Y683" s="238"/>
      <c r="Z683" s="238"/>
      <c r="AA683" s="238"/>
    </row>
    <row r="684" spans="1:27">
      <c r="D684" s="413"/>
      <c r="E684" s="378"/>
      <c r="G684" s="378"/>
      <c r="H684" s="413"/>
      <c r="I684" s="378"/>
      <c r="J684" s="414"/>
      <c r="L684" s="414"/>
    </row>
    <row r="685" spans="1:27">
      <c r="D685" s="413"/>
      <c r="E685" s="378"/>
      <c r="G685" s="378"/>
      <c r="H685" s="413"/>
      <c r="I685" s="378"/>
      <c r="J685" s="414"/>
      <c r="L685" s="414"/>
    </row>
    <row r="686" spans="1:27">
      <c r="D686" s="413"/>
      <c r="E686" s="378"/>
      <c r="G686" s="378"/>
      <c r="H686" s="413"/>
      <c r="I686" s="378"/>
      <c r="J686" s="414"/>
      <c r="L686" s="414"/>
    </row>
    <row r="687" spans="1:27">
      <c r="D687" s="413"/>
      <c r="E687" s="378"/>
      <c r="G687" s="378"/>
      <c r="H687" s="413"/>
      <c r="I687" s="378"/>
      <c r="J687" s="414"/>
      <c r="L687" s="414"/>
    </row>
    <row r="688" spans="1:27">
      <c r="D688" s="413"/>
      <c r="E688" s="378"/>
      <c r="G688" s="378"/>
      <c r="H688" s="413"/>
      <c r="I688" s="378"/>
      <c r="J688" s="414"/>
      <c r="L688" s="414"/>
    </row>
    <row r="689" spans="2:12">
      <c r="D689" s="413"/>
      <c r="E689" s="378"/>
      <c r="G689" s="378"/>
      <c r="H689" s="413"/>
      <c r="I689" s="378"/>
      <c r="J689" s="414"/>
      <c r="L689" s="414"/>
    </row>
    <row r="690" spans="2:12">
      <c r="D690" s="413"/>
      <c r="E690" s="378"/>
      <c r="G690" s="378"/>
      <c r="H690" s="413"/>
      <c r="I690" s="378"/>
      <c r="J690" s="414"/>
      <c r="L690" s="414"/>
    </row>
    <row r="691" spans="2:12">
      <c r="D691" s="413"/>
      <c r="E691" s="378"/>
      <c r="G691" s="378"/>
      <c r="H691" s="413"/>
      <c r="I691" s="378"/>
      <c r="J691" s="414"/>
      <c r="L691" s="414"/>
    </row>
    <row r="692" spans="2:12">
      <c r="D692" s="413"/>
      <c r="E692" s="378"/>
      <c r="G692" s="378"/>
      <c r="H692" s="413"/>
      <c r="I692" s="378"/>
      <c r="J692" s="414"/>
      <c r="L692" s="414"/>
    </row>
    <row r="693" spans="2:12">
      <c r="D693" s="413"/>
      <c r="E693" s="378"/>
      <c r="G693" s="378"/>
      <c r="H693" s="413"/>
      <c r="I693" s="378"/>
      <c r="J693" s="414"/>
      <c r="L693" s="414"/>
    </row>
    <row r="694" spans="2:12">
      <c r="D694" s="413"/>
      <c r="E694" s="378"/>
      <c r="G694" s="378"/>
      <c r="H694" s="413"/>
      <c r="I694" s="378"/>
      <c r="J694" s="414"/>
      <c r="L694" s="414"/>
    </row>
    <row r="695" spans="2:12">
      <c r="D695" s="413"/>
      <c r="E695" s="378"/>
      <c r="G695" s="378"/>
      <c r="H695" s="413"/>
      <c r="I695" s="378"/>
      <c r="J695" s="414"/>
      <c r="L695" s="414"/>
    </row>
    <row r="696" spans="2:12">
      <c r="D696" s="413"/>
      <c r="E696" s="378"/>
      <c r="G696" s="378"/>
      <c r="H696" s="413"/>
      <c r="I696" s="378"/>
      <c r="J696" s="414"/>
      <c r="L696" s="414"/>
    </row>
    <row r="697" spans="2:12">
      <c r="D697" s="413"/>
      <c r="E697" s="378"/>
      <c r="G697" s="378"/>
      <c r="H697" s="413"/>
      <c r="I697" s="378"/>
      <c r="J697" s="414"/>
      <c r="L697" s="414"/>
    </row>
    <row r="698" spans="2:12">
      <c r="D698" s="413"/>
      <c r="E698" s="378"/>
      <c r="G698" s="378"/>
      <c r="H698" s="413"/>
      <c r="I698" s="416"/>
      <c r="J698" s="419"/>
      <c r="L698" s="419"/>
    </row>
    <row r="699" spans="2:12">
      <c r="B699" s="456"/>
      <c r="C699" s="456"/>
      <c r="D699" s="456"/>
      <c r="E699" s="378"/>
      <c r="G699" s="378"/>
      <c r="H699" s="413"/>
      <c r="I699" s="378"/>
      <c r="J699" s="414"/>
      <c r="L699" s="414"/>
    </row>
    <row r="700" spans="2:12">
      <c r="D700" s="413"/>
      <c r="E700" s="378"/>
      <c r="G700" s="378"/>
      <c r="H700" s="413"/>
      <c r="I700" s="378"/>
      <c r="J700" s="414"/>
      <c r="L700" s="414"/>
    </row>
    <row r="701" spans="2:12">
      <c r="D701" s="413"/>
      <c r="E701" s="378"/>
      <c r="G701" s="378"/>
      <c r="H701" s="413"/>
      <c r="I701" s="378"/>
      <c r="J701" s="414"/>
      <c r="L701" s="414"/>
    </row>
    <row r="702" spans="2:12">
      <c r="D702" s="413"/>
      <c r="E702" s="378"/>
      <c r="G702" s="378"/>
      <c r="H702" s="413"/>
      <c r="I702" s="378"/>
      <c r="J702" s="414"/>
      <c r="L702" s="414"/>
    </row>
    <row r="703" spans="2:12">
      <c r="D703" s="413"/>
      <c r="E703" s="378"/>
      <c r="G703" s="378"/>
      <c r="H703" s="413"/>
      <c r="I703" s="378"/>
      <c r="J703" s="414"/>
      <c r="L703" s="414"/>
    </row>
    <row r="704" spans="2:12">
      <c r="D704" s="413"/>
      <c r="E704" s="378"/>
      <c r="G704" s="378"/>
      <c r="H704" s="413"/>
      <c r="I704" s="378"/>
      <c r="J704" s="414"/>
      <c r="L704" s="414"/>
    </row>
    <row r="705" spans="1:27">
      <c r="D705" s="413"/>
      <c r="E705" s="378"/>
      <c r="G705" s="378"/>
      <c r="H705" s="413"/>
      <c r="I705" s="378"/>
      <c r="J705" s="414"/>
      <c r="L705" s="414"/>
    </row>
    <row r="706" spans="1:27">
      <c r="B706" s="456"/>
      <c r="C706" s="456"/>
      <c r="D706" s="456"/>
      <c r="E706" s="378"/>
      <c r="G706" s="378"/>
      <c r="H706" s="413"/>
      <c r="I706" s="378"/>
      <c r="J706" s="414"/>
      <c r="L706" s="414"/>
    </row>
    <row r="707" spans="1:27">
      <c r="D707" s="413"/>
      <c r="E707" s="378"/>
      <c r="G707" s="378"/>
      <c r="H707" s="413"/>
      <c r="I707" s="378"/>
      <c r="J707" s="414"/>
      <c r="L707" s="414"/>
    </row>
    <row r="708" spans="1:27">
      <c r="D708" s="413"/>
      <c r="E708" s="378"/>
      <c r="G708" s="378"/>
      <c r="H708" s="413"/>
      <c r="I708" s="378"/>
      <c r="J708" s="414"/>
      <c r="L708" s="414"/>
    </row>
    <row r="709" spans="1:27">
      <c r="D709" s="413"/>
      <c r="E709" s="378"/>
      <c r="G709" s="378"/>
      <c r="H709" s="413"/>
      <c r="I709" s="378"/>
      <c r="J709" s="414"/>
      <c r="L709" s="414"/>
    </row>
    <row r="710" spans="1:27">
      <c r="D710" s="413"/>
      <c r="E710" s="378"/>
      <c r="G710" s="378"/>
      <c r="H710" s="413"/>
      <c r="I710" s="378"/>
      <c r="J710" s="414"/>
      <c r="L710" s="414"/>
    </row>
    <row r="711" spans="1:27">
      <c r="D711" s="413"/>
      <c r="E711" s="378"/>
      <c r="G711" s="378"/>
      <c r="H711" s="413"/>
      <c r="I711" s="378"/>
      <c r="J711" s="414"/>
      <c r="L711" s="414"/>
    </row>
    <row r="712" spans="1:27">
      <c r="D712" s="413"/>
      <c r="E712" s="378"/>
      <c r="G712" s="378"/>
      <c r="H712" s="413"/>
      <c r="I712" s="378"/>
      <c r="J712" s="414"/>
      <c r="L712" s="414"/>
    </row>
    <row r="713" spans="1:27">
      <c r="D713" s="413"/>
      <c r="E713" s="378"/>
      <c r="G713" s="378"/>
      <c r="H713" s="413"/>
      <c r="I713" s="378"/>
      <c r="J713" s="414"/>
      <c r="L713" s="414"/>
    </row>
    <row r="714" spans="1:27">
      <c r="A714" s="456"/>
      <c r="B714" s="456"/>
      <c r="C714" s="456"/>
      <c r="D714" s="456"/>
      <c r="E714" s="456"/>
      <c r="F714" s="456"/>
      <c r="G714" s="456"/>
      <c r="H714" s="456"/>
      <c r="I714" s="456"/>
      <c r="J714" s="414"/>
      <c r="L714" s="414"/>
      <c r="X714" s="249"/>
      <c r="Y714" s="249"/>
      <c r="Z714" s="249"/>
      <c r="AA714" s="249"/>
    </row>
    <row r="715" spans="1:27">
      <c r="A715" s="456"/>
      <c r="B715" s="456"/>
      <c r="C715" s="456"/>
      <c r="D715" s="456"/>
      <c r="E715" s="456"/>
      <c r="F715" s="456"/>
      <c r="G715" s="456"/>
      <c r="H715" s="456"/>
      <c r="I715" s="456"/>
      <c r="J715" s="414"/>
      <c r="L715" s="414"/>
      <c r="X715" s="249"/>
      <c r="Y715" s="249"/>
      <c r="Z715" s="249"/>
      <c r="AA715" s="249"/>
    </row>
    <row r="716" spans="1:27">
      <c r="D716" s="413"/>
      <c r="E716" s="378"/>
      <c r="G716" s="456"/>
      <c r="H716" s="456"/>
      <c r="I716" s="456"/>
      <c r="J716" s="414"/>
      <c r="L716" s="414"/>
      <c r="Y716" s="238"/>
      <c r="Z716" s="238"/>
      <c r="AA716" s="238"/>
    </row>
    <row r="717" spans="1:27">
      <c r="D717" s="413"/>
      <c r="E717" s="378"/>
      <c r="G717" s="378"/>
      <c r="H717" s="413"/>
      <c r="I717" s="378"/>
      <c r="J717" s="414"/>
      <c r="L717" s="414"/>
      <c r="Y717" s="238"/>
      <c r="Z717" s="238"/>
      <c r="AA717" s="238"/>
    </row>
    <row r="718" spans="1:27">
      <c r="D718" s="413"/>
      <c r="E718" s="378"/>
      <c r="G718" s="378"/>
      <c r="H718" s="413"/>
      <c r="I718" s="416"/>
      <c r="J718" s="419"/>
      <c r="L718" s="419"/>
    </row>
    <row r="719" spans="1:27">
      <c r="D719" s="413"/>
      <c r="E719" s="378"/>
      <c r="G719" s="378"/>
      <c r="H719" s="413"/>
      <c r="I719" s="378"/>
      <c r="J719" s="414"/>
      <c r="L719" s="414"/>
    </row>
    <row r="720" spans="1:27">
      <c r="D720" s="413"/>
      <c r="E720" s="378"/>
      <c r="G720" s="378"/>
      <c r="H720" s="413"/>
      <c r="I720" s="378"/>
      <c r="J720" s="414"/>
      <c r="L720" s="414"/>
    </row>
    <row r="721" spans="2:12">
      <c r="D721" s="413"/>
      <c r="E721" s="378"/>
      <c r="G721" s="378"/>
      <c r="H721" s="413"/>
      <c r="I721" s="378"/>
      <c r="J721" s="414"/>
      <c r="L721" s="414"/>
    </row>
    <row r="722" spans="2:12">
      <c r="D722" s="413"/>
      <c r="E722" s="378"/>
      <c r="G722" s="378"/>
      <c r="H722" s="413"/>
      <c r="I722" s="378"/>
      <c r="J722" s="414"/>
      <c r="L722" s="414"/>
    </row>
    <row r="723" spans="2:12">
      <c r="D723" s="413"/>
      <c r="E723" s="378"/>
      <c r="G723" s="378"/>
      <c r="H723" s="413"/>
      <c r="I723" s="378"/>
      <c r="J723" s="414"/>
      <c r="L723" s="414"/>
    </row>
    <row r="724" spans="2:12">
      <c r="B724" s="456"/>
      <c r="C724" s="456"/>
      <c r="D724" s="456"/>
      <c r="E724" s="378"/>
      <c r="G724" s="378"/>
      <c r="H724" s="413"/>
      <c r="I724" s="378"/>
      <c r="J724" s="414"/>
      <c r="L724" s="414"/>
    </row>
    <row r="725" spans="2:12">
      <c r="D725" s="413"/>
      <c r="E725" s="378"/>
      <c r="G725" s="378"/>
      <c r="H725" s="413"/>
      <c r="I725" s="378"/>
      <c r="J725" s="414"/>
      <c r="L725" s="414"/>
    </row>
    <row r="726" spans="2:12">
      <c r="B726" s="456"/>
      <c r="C726" s="456"/>
      <c r="D726" s="456"/>
      <c r="E726" s="378"/>
      <c r="G726" s="378"/>
      <c r="H726" s="413"/>
      <c r="I726" s="378"/>
      <c r="J726" s="414"/>
      <c r="L726" s="414"/>
    </row>
    <row r="727" spans="2:12">
      <c r="D727" s="413"/>
      <c r="E727" s="378"/>
      <c r="G727" s="378"/>
      <c r="H727" s="413"/>
      <c r="I727" s="378"/>
      <c r="J727" s="414"/>
      <c r="L727" s="414"/>
    </row>
    <row r="728" spans="2:12">
      <c r="B728" s="456"/>
      <c r="C728" s="456"/>
      <c r="D728" s="456"/>
      <c r="E728" s="378"/>
      <c r="G728" s="378"/>
      <c r="H728" s="413"/>
      <c r="I728" s="378"/>
      <c r="J728" s="414"/>
      <c r="L728" s="414"/>
    </row>
    <row r="729" spans="2:12">
      <c r="D729" s="413"/>
      <c r="E729" s="378"/>
      <c r="G729" s="378"/>
      <c r="H729" s="413"/>
      <c r="I729" s="378"/>
      <c r="J729" s="414"/>
      <c r="L729" s="414"/>
    </row>
    <row r="730" spans="2:12">
      <c r="D730" s="413"/>
      <c r="E730" s="378"/>
      <c r="G730" s="378"/>
      <c r="H730" s="413"/>
      <c r="I730" s="378"/>
      <c r="J730" s="414"/>
      <c r="L730" s="414"/>
    </row>
    <row r="731" spans="2:12">
      <c r="D731" s="413"/>
      <c r="E731" s="378"/>
      <c r="G731" s="378"/>
      <c r="H731" s="413"/>
      <c r="I731" s="378"/>
      <c r="J731" s="414"/>
      <c r="L731" s="414"/>
    </row>
    <row r="732" spans="2:12">
      <c r="D732" s="413"/>
      <c r="E732" s="378"/>
      <c r="G732" s="378"/>
      <c r="H732" s="413"/>
      <c r="I732" s="416"/>
      <c r="J732" s="419"/>
      <c r="L732" s="419"/>
    </row>
    <row r="733" spans="2:12">
      <c r="D733" s="413"/>
      <c r="E733" s="378"/>
      <c r="G733" s="378"/>
      <c r="H733" s="413"/>
      <c r="I733" s="378"/>
      <c r="J733" s="414"/>
      <c r="L733" s="414"/>
    </row>
    <row r="734" spans="2:12">
      <c r="D734" s="413"/>
      <c r="E734" s="378"/>
      <c r="G734" s="378"/>
      <c r="H734" s="413"/>
      <c r="I734" s="378"/>
      <c r="J734" s="414"/>
      <c r="L734" s="414"/>
    </row>
    <row r="735" spans="2:12">
      <c r="D735" s="413"/>
      <c r="E735" s="378"/>
      <c r="G735" s="378"/>
      <c r="H735" s="413"/>
      <c r="I735" s="378"/>
      <c r="J735" s="414"/>
      <c r="L735" s="414"/>
    </row>
    <row r="736" spans="2:12">
      <c r="D736" s="413"/>
      <c r="E736" s="378"/>
      <c r="G736" s="378"/>
      <c r="H736" s="413"/>
      <c r="I736" s="378"/>
      <c r="J736" s="414"/>
      <c r="L736" s="414"/>
    </row>
    <row r="737" spans="1:27">
      <c r="D737" s="413"/>
      <c r="E737" s="378"/>
      <c r="G737" s="378"/>
      <c r="H737" s="413"/>
      <c r="I737" s="378"/>
      <c r="J737" s="414"/>
      <c r="L737" s="414"/>
    </row>
    <row r="738" spans="1:27">
      <c r="D738" s="413"/>
      <c r="E738" s="378"/>
      <c r="G738" s="378"/>
      <c r="H738" s="413"/>
      <c r="I738" s="378"/>
      <c r="J738" s="414"/>
      <c r="L738" s="414"/>
    </row>
    <row r="739" spans="1:27">
      <c r="D739" s="413"/>
      <c r="E739" s="378"/>
      <c r="G739" s="378"/>
      <c r="H739" s="413"/>
      <c r="I739" s="378"/>
      <c r="J739" s="414"/>
      <c r="L739" s="414"/>
    </row>
    <row r="740" spans="1:27">
      <c r="D740" s="413"/>
      <c r="E740" s="378"/>
      <c r="G740" s="378"/>
      <c r="H740" s="413"/>
      <c r="I740" s="378"/>
      <c r="J740" s="414"/>
      <c r="L740" s="414"/>
    </row>
    <row r="741" spans="1:27">
      <c r="D741" s="413"/>
      <c r="E741" s="378"/>
      <c r="G741" s="378"/>
      <c r="H741" s="413"/>
      <c r="I741" s="378"/>
      <c r="J741" s="414"/>
      <c r="L741" s="414"/>
    </row>
    <row r="742" spans="1:27">
      <c r="D742" s="413"/>
      <c r="E742" s="378"/>
      <c r="G742" s="378"/>
      <c r="H742" s="413"/>
      <c r="I742" s="378"/>
      <c r="J742" s="414"/>
      <c r="L742" s="414"/>
    </row>
    <row r="743" spans="1:27">
      <c r="D743" s="413"/>
      <c r="E743" s="378"/>
      <c r="G743" s="378"/>
      <c r="H743" s="413"/>
      <c r="I743" s="378"/>
      <c r="J743" s="414"/>
      <c r="L743" s="414"/>
    </row>
    <row r="744" spans="1:27">
      <c r="D744" s="413"/>
      <c r="E744" s="378"/>
      <c r="G744" s="378"/>
      <c r="H744" s="413"/>
      <c r="I744" s="378"/>
      <c r="J744" s="414"/>
      <c r="L744" s="414"/>
    </row>
    <row r="745" spans="1:27">
      <c r="D745" s="413"/>
      <c r="E745" s="378"/>
      <c r="G745" s="378"/>
      <c r="H745" s="413"/>
      <c r="I745" s="378"/>
      <c r="J745" s="414"/>
      <c r="L745" s="414"/>
    </row>
    <row r="746" spans="1:27">
      <c r="D746" s="413"/>
      <c r="E746" s="378"/>
      <c r="G746" s="378"/>
      <c r="H746" s="413"/>
      <c r="I746" s="378"/>
      <c r="J746" s="414"/>
      <c r="L746" s="414"/>
    </row>
    <row r="747" spans="1:27">
      <c r="D747" s="413"/>
      <c r="E747" s="378"/>
      <c r="G747" s="378"/>
      <c r="H747" s="413"/>
      <c r="I747" s="378"/>
      <c r="J747" s="414"/>
      <c r="L747" s="414"/>
    </row>
    <row r="748" spans="1:27">
      <c r="A748" s="456"/>
      <c r="B748" s="456"/>
      <c r="C748" s="456"/>
      <c r="D748" s="456"/>
      <c r="E748" s="456"/>
      <c r="F748" s="456"/>
      <c r="G748" s="456"/>
      <c r="H748" s="456"/>
      <c r="I748" s="456"/>
      <c r="J748" s="414"/>
      <c r="L748" s="414"/>
      <c r="X748" s="249"/>
      <c r="Y748" s="249"/>
      <c r="Z748" s="249"/>
      <c r="AA748" s="249"/>
    </row>
    <row r="749" spans="1:27">
      <c r="A749" s="456"/>
      <c r="B749" s="456"/>
      <c r="C749" s="456"/>
      <c r="D749" s="456"/>
      <c r="E749" s="456"/>
      <c r="F749" s="456"/>
      <c r="G749" s="456"/>
      <c r="H749" s="456"/>
      <c r="I749" s="456"/>
      <c r="J749" s="414"/>
      <c r="L749" s="414"/>
      <c r="X749" s="249"/>
      <c r="Y749" s="249"/>
      <c r="Z749" s="249"/>
      <c r="AA749" s="249"/>
    </row>
    <row r="750" spans="1:27">
      <c r="D750" s="413"/>
      <c r="E750" s="378"/>
      <c r="G750" s="456"/>
      <c r="H750" s="456"/>
      <c r="I750" s="456"/>
      <c r="J750" s="414"/>
      <c r="L750" s="414"/>
      <c r="Y750" s="238"/>
      <c r="Z750" s="238"/>
      <c r="AA750" s="238"/>
    </row>
    <row r="751" spans="1:27">
      <c r="D751" s="413"/>
      <c r="E751" s="378"/>
      <c r="G751" s="378"/>
      <c r="H751" s="413"/>
      <c r="I751" s="378"/>
      <c r="J751" s="414"/>
      <c r="L751" s="414"/>
      <c r="Y751" s="238"/>
      <c r="Z751" s="238"/>
      <c r="AA751" s="238"/>
    </row>
    <row r="752" spans="1:27">
      <c r="D752" s="413"/>
      <c r="E752" s="378"/>
      <c r="G752" s="378"/>
      <c r="H752" s="413"/>
      <c r="I752" s="378"/>
      <c r="J752" s="414"/>
      <c r="L752" s="414"/>
    </row>
    <row r="753" spans="4:12">
      <c r="D753" s="413"/>
      <c r="E753" s="378"/>
      <c r="G753" s="378"/>
      <c r="H753" s="413"/>
      <c r="I753" s="378"/>
      <c r="J753" s="414"/>
      <c r="L753" s="414"/>
    </row>
    <row r="754" spans="4:12">
      <c r="D754" s="413"/>
      <c r="E754" s="378"/>
      <c r="G754" s="378"/>
      <c r="H754" s="413"/>
      <c r="I754" s="378"/>
      <c r="J754" s="414"/>
      <c r="L754" s="414"/>
    </row>
    <row r="755" spans="4:12">
      <c r="D755" s="413"/>
      <c r="E755" s="378"/>
      <c r="G755" s="378"/>
      <c r="H755" s="413"/>
      <c r="I755" s="378"/>
      <c r="J755" s="414"/>
      <c r="L755" s="414"/>
    </row>
    <row r="756" spans="4:12">
      <c r="D756" s="413"/>
      <c r="E756" s="378"/>
      <c r="G756" s="378"/>
      <c r="H756" s="413"/>
      <c r="I756" s="378"/>
      <c r="J756" s="414"/>
      <c r="L756" s="414"/>
    </row>
    <row r="757" spans="4:12">
      <c r="D757" s="413"/>
      <c r="E757" s="378"/>
      <c r="G757" s="378"/>
      <c r="H757" s="413"/>
      <c r="I757" s="378"/>
      <c r="J757" s="414"/>
      <c r="L757" s="414"/>
    </row>
    <row r="758" spans="4:12">
      <c r="D758" s="413"/>
      <c r="E758" s="378"/>
      <c r="G758" s="378"/>
      <c r="H758" s="413"/>
      <c r="I758" s="378"/>
      <c r="J758" s="414"/>
      <c r="L758" s="414"/>
    </row>
    <row r="759" spans="4:12">
      <c r="D759" s="413"/>
      <c r="E759" s="378"/>
      <c r="G759" s="378"/>
      <c r="H759" s="413"/>
      <c r="I759" s="378"/>
      <c r="J759" s="414"/>
      <c r="L759" s="414"/>
    </row>
    <row r="760" spans="4:12">
      <c r="D760" s="413"/>
      <c r="E760" s="378"/>
      <c r="G760" s="378"/>
      <c r="H760" s="413"/>
      <c r="I760" s="378"/>
      <c r="J760" s="414"/>
      <c r="L760" s="414"/>
    </row>
    <row r="761" spans="4:12">
      <c r="D761" s="413"/>
      <c r="E761" s="378"/>
      <c r="G761" s="378"/>
      <c r="H761" s="413"/>
      <c r="I761" s="378"/>
      <c r="J761" s="414"/>
      <c r="L761" s="414"/>
    </row>
    <row r="762" spans="4:12">
      <c r="D762" s="413"/>
      <c r="E762" s="378"/>
      <c r="G762" s="378"/>
      <c r="H762" s="413"/>
      <c r="I762" s="416"/>
      <c r="J762" s="419"/>
      <c r="L762" s="419"/>
    </row>
    <row r="763" spans="4:12">
      <c r="D763" s="413"/>
      <c r="E763" s="378"/>
      <c r="G763" s="378"/>
      <c r="H763" s="413"/>
      <c r="I763" s="378"/>
      <c r="J763" s="414"/>
      <c r="L763" s="414"/>
    </row>
    <row r="764" spans="4:12">
      <c r="D764" s="413"/>
      <c r="E764" s="378"/>
      <c r="G764" s="378"/>
      <c r="H764" s="413"/>
      <c r="I764" s="378"/>
      <c r="J764" s="414"/>
      <c r="L764" s="414"/>
    </row>
    <row r="765" spans="4:12">
      <c r="D765" s="413"/>
      <c r="E765" s="378"/>
      <c r="G765" s="378"/>
      <c r="H765" s="413"/>
      <c r="I765" s="378"/>
      <c r="J765" s="414"/>
      <c r="L765" s="414"/>
    </row>
    <row r="766" spans="4:12">
      <c r="D766" s="413"/>
      <c r="E766" s="378"/>
      <c r="G766" s="378"/>
      <c r="H766" s="413"/>
      <c r="I766" s="378"/>
      <c r="J766" s="414"/>
      <c r="L766" s="414"/>
    </row>
    <row r="767" spans="4:12">
      <c r="D767" s="413"/>
      <c r="E767" s="378"/>
      <c r="G767" s="378"/>
      <c r="H767" s="413"/>
      <c r="I767" s="378"/>
      <c r="J767" s="414"/>
      <c r="L767" s="414"/>
    </row>
    <row r="768" spans="4:12">
      <c r="D768" s="413"/>
      <c r="E768" s="378"/>
      <c r="G768" s="378"/>
      <c r="H768" s="413"/>
      <c r="I768" s="378"/>
      <c r="J768" s="414"/>
      <c r="L768" s="414"/>
    </row>
    <row r="769" spans="1:27">
      <c r="D769" s="413"/>
      <c r="E769" s="378"/>
      <c r="G769" s="378"/>
      <c r="H769" s="413"/>
      <c r="I769" s="378"/>
      <c r="J769" s="414"/>
      <c r="L769" s="414"/>
    </row>
    <row r="770" spans="1:27">
      <c r="D770" s="413"/>
      <c r="E770" s="378"/>
      <c r="G770" s="378"/>
      <c r="H770" s="413"/>
      <c r="I770" s="378"/>
      <c r="J770" s="414"/>
      <c r="L770" s="414"/>
    </row>
    <row r="771" spans="1:27">
      <c r="D771" s="413"/>
      <c r="E771" s="378"/>
      <c r="G771" s="378"/>
      <c r="H771" s="413"/>
      <c r="I771" s="378"/>
      <c r="J771" s="414"/>
      <c r="L771" s="414"/>
    </row>
    <row r="772" spans="1:27">
      <c r="D772" s="413"/>
      <c r="E772" s="378"/>
      <c r="G772" s="378"/>
      <c r="H772" s="413"/>
      <c r="I772" s="378"/>
      <c r="J772" s="414"/>
      <c r="L772" s="414"/>
    </row>
    <row r="773" spans="1:27">
      <c r="D773" s="413"/>
      <c r="E773" s="378"/>
      <c r="G773" s="378"/>
      <c r="H773" s="413"/>
      <c r="I773" s="378"/>
      <c r="J773" s="414"/>
      <c r="L773" s="414"/>
    </row>
    <row r="774" spans="1:27">
      <c r="D774" s="413"/>
      <c r="E774" s="378"/>
      <c r="G774" s="378"/>
      <c r="H774" s="413"/>
      <c r="I774" s="378"/>
      <c r="J774" s="414"/>
      <c r="L774" s="414"/>
    </row>
    <row r="775" spans="1:27">
      <c r="D775" s="413"/>
      <c r="E775" s="378"/>
      <c r="G775" s="378"/>
      <c r="H775" s="413"/>
      <c r="I775" s="378"/>
      <c r="J775" s="414"/>
      <c r="L775" s="414"/>
    </row>
    <row r="776" spans="1:27">
      <c r="D776" s="413"/>
      <c r="E776" s="378"/>
      <c r="G776" s="378"/>
      <c r="H776" s="413"/>
      <c r="I776" s="378"/>
      <c r="J776" s="414"/>
      <c r="L776" s="414"/>
    </row>
    <row r="777" spans="1:27">
      <c r="D777" s="413"/>
      <c r="E777" s="378"/>
      <c r="G777" s="378"/>
      <c r="H777" s="413"/>
      <c r="I777" s="378"/>
      <c r="J777" s="414"/>
      <c r="L777" s="414"/>
    </row>
    <row r="778" spans="1:27">
      <c r="D778" s="413"/>
      <c r="E778" s="378"/>
      <c r="G778" s="378"/>
      <c r="H778" s="413"/>
      <c r="I778" s="378"/>
      <c r="J778" s="414"/>
      <c r="L778" s="414"/>
    </row>
    <row r="779" spans="1:27">
      <c r="D779" s="413"/>
      <c r="E779" s="378"/>
      <c r="G779" s="378"/>
      <c r="H779" s="413"/>
      <c r="I779" s="378"/>
      <c r="J779" s="414"/>
      <c r="L779" s="414"/>
    </row>
    <row r="780" spans="1:27">
      <c r="D780" s="413"/>
      <c r="E780" s="378"/>
      <c r="G780" s="378"/>
      <c r="H780" s="413"/>
      <c r="I780" s="378"/>
      <c r="J780" s="414"/>
      <c r="L780" s="414"/>
    </row>
    <row r="781" spans="1:27">
      <c r="D781" s="413"/>
      <c r="E781" s="378"/>
      <c r="G781" s="378"/>
      <c r="H781" s="413"/>
      <c r="I781" s="378"/>
      <c r="J781" s="414"/>
      <c r="L781" s="414"/>
    </row>
    <row r="782" spans="1:27">
      <c r="A782" s="456"/>
      <c r="B782" s="456"/>
      <c r="C782" s="456"/>
      <c r="D782" s="456"/>
      <c r="E782" s="456"/>
      <c r="F782" s="456"/>
      <c r="G782" s="456"/>
      <c r="H782" s="456"/>
      <c r="I782" s="456"/>
      <c r="J782" s="414"/>
      <c r="L782" s="414"/>
      <c r="X782" s="249"/>
      <c r="Y782" s="249"/>
      <c r="Z782" s="249"/>
      <c r="AA782" s="249"/>
    </row>
    <row r="783" spans="1:27">
      <c r="A783" s="456"/>
      <c r="B783" s="456"/>
      <c r="C783" s="456"/>
      <c r="D783" s="456"/>
      <c r="E783" s="456"/>
      <c r="F783" s="456"/>
      <c r="G783" s="456"/>
      <c r="H783" s="456"/>
      <c r="I783" s="456"/>
      <c r="J783" s="414"/>
      <c r="L783" s="414"/>
      <c r="X783" s="249"/>
      <c r="Y783" s="249"/>
      <c r="Z783" s="249"/>
      <c r="AA783" s="249"/>
    </row>
    <row r="784" spans="1:27">
      <c r="D784" s="413"/>
      <c r="E784" s="378"/>
      <c r="G784" s="456"/>
      <c r="H784" s="456"/>
      <c r="I784" s="456"/>
      <c r="J784" s="414"/>
      <c r="L784" s="414"/>
      <c r="Y784" s="238"/>
      <c r="Z784" s="238"/>
      <c r="AA784" s="238"/>
    </row>
    <row r="785" spans="4:27">
      <c r="D785" s="413"/>
      <c r="E785" s="378"/>
      <c r="G785" s="378"/>
      <c r="H785" s="413"/>
      <c r="I785" s="378"/>
      <c r="J785" s="414"/>
      <c r="L785" s="414"/>
      <c r="Y785" s="238"/>
      <c r="Z785" s="238"/>
      <c r="AA785" s="238"/>
    </row>
    <row r="786" spans="4:27">
      <c r="D786" s="413"/>
      <c r="E786" s="378"/>
      <c r="G786" s="378"/>
      <c r="H786" s="413"/>
      <c r="I786" s="416"/>
      <c r="J786" s="419"/>
      <c r="L786" s="419"/>
    </row>
    <row r="787" spans="4:27">
      <c r="D787" s="413"/>
      <c r="E787" s="378"/>
      <c r="G787" s="378"/>
      <c r="H787" s="413"/>
      <c r="I787" s="416"/>
      <c r="J787" s="419"/>
      <c r="L787" s="419"/>
    </row>
    <row r="788" spans="4:27">
      <c r="D788" s="413"/>
      <c r="E788" s="378"/>
      <c r="G788" s="378"/>
      <c r="H788" s="413"/>
      <c r="I788" s="378"/>
      <c r="J788" s="414"/>
      <c r="L788" s="414"/>
    </row>
    <row r="789" spans="4:27">
      <c r="D789" s="413"/>
      <c r="E789" s="378"/>
      <c r="G789" s="378"/>
      <c r="H789" s="413"/>
      <c r="I789" s="378"/>
      <c r="J789" s="414"/>
      <c r="L789" s="414"/>
    </row>
    <row r="790" spans="4:27">
      <c r="D790" s="413"/>
      <c r="E790" s="378"/>
      <c r="G790" s="378"/>
      <c r="H790" s="413"/>
      <c r="I790" s="378"/>
      <c r="J790" s="414"/>
      <c r="L790" s="414"/>
    </row>
    <row r="791" spans="4:27">
      <c r="D791" s="413"/>
      <c r="E791" s="378"/>
      <c r="G791" s="378"/>
      <c r="H791" s="413"/>
      <c r="I791" s="378"/>
      <c r="J791" s="414"/>
      <c r="L791" s="414"/>
    </row>
    <row r="792" spans="4:27">
      <c r="D792" s="413"/>
      <c r="E792" s="378"/>
      <c r="G792" s="378"/>
      <c r="H792" s="413"/>
      <c r="I792" s="378"/>
      <c r="J792" s="414"/>
      <c r="L792" s="414"/>
    </row>
    <row r="793" spans="4:27">
      <c r="D793" s="413"/>
      <c r="E793" s="378"/>
      <c r="G793" s="378"/>
      <c r="H793" s="413"/>
      <c r="I793" s="378"/>
      <c r="J793" s="414"/>
      <c r="L793" s="414"/>
    </row>
    <row r="794" spans="4:27">
      <c r="D794" s="413"/>
      <c r="E794" s="378"/>
      <c r="G794" s="378"/>
      <c r="H794" s="413"/>
      <c r="I794" s="378"/>
      <c r="J794" s="414"/>
      <c r="L794" s="414"/>
    </row>
    <row r="795" spans="4:27">
      <c r="D795" s="413"/>
      <c r="E795" s="378"/>
      <c r="G795" s="378"/>
      <c r="H795" s="413"/>
      <c r="I795" s="378"/>
      <c r="J795" s="414"/>
      <c r="L795" s="414"/>
    </row>
    <row r="796" spans="4:27">
      <c r="D796" s="413"/>
      <c r="E796" s="378"/>
      <c r="G796" s="378"/>
      <c r="H796" s="413"/>
      <c r="I796" s="378"/>
      <c r="J796" s="414"/>
      <c r="L796" s="414"/>
    </row>
    <row r="797" spans="4:27">
      <c r="D797" s="413"/>
      <c r="E797" s="378"/>
      <c r="G797" s="378"/>
      <c r="H797" s="413"/>
      <c r="I797" s="378"/>
      <c r="J797" s="414"/>
      <c r="L797" s="414"/>
    </row>
    <row r="798" spans="4:27">
      <c r="D798" s="413"/>
      <c r="E798" s="378"/>
      <c r="G798" s="378"/>
      <c r="H798" s="413"/>
      <c r="I798" s="378"/>
      <c r="J798" s="414"/>
      <c r="L798" s="414"/>
    </row>
    <row r="799" spans="4:27">
      <c r="D799" s="413"/>
      <c r="E799" s="378"/>
      <c r="G799" s="378"/>
      <c r="H799" s="413"/>
      <c r="I799" s="378"/>
      <c r="J799" s="414"/>
      <c r="L799" s="414"/>
    </row>
    <row r="800" spans="4:27">
      <c r="D800" s="413"/>
      <c r="E800" s="378"/>
      <c r="G800" s="378"/>
      <c r="H800" s="413"/>
      <c r="I800" s="378"/>
      <c r="J800" s="414"/>
      <c r="L800" s="414"/>
    </row>
    <row r="801" spans="1:27">
      <c r="D801" s="413"/>
      <c r="E801" s="378"/>
      <c r="G801" s="378"/>
      <c r="H801" s="413"/>
      <c r="I801" s="378"/>
      <c r="J801" s="414"/>
      <c r="L801" s="414"/>
    </row>
    <row r="802" spans="1:27">
      <c r="D802" s="413"/>
      <c r="E802" s="378"/>
      <c r="G802" s="378"/>
      <c r="H802" s="413"/>
      <c r="I802" s="378"/>
      <c r="J802" s="414"/>
      <c r="L802" s="414"/>
    </row>
    <row r="803" spans="1:27">
      <c r="D803" s="413"/>
      <c r="E803" s="378"/>
      <c r="G803" s="378"/>
      <c r="H803" s="413"/>
      <c r="I803" s="378"/>
      <c r="J803" s="414"/>
      <c r="L803" s="414"/>
    </row>
    <row r="804" spans="1:27">
      <c r="D804" s="413"/>
      <c r="E804" s="378"/>
      <c r="G804" s="378"/>
      <c r="H804" s="413"/>
      <c r="I804" s="378"/>
      <c r="J804" s="414"/>
      <c r="L804" s="414"/>
    </row>
    <row r="805" spans="1:27">
      <c r="D805" s="413"/>
      <c r="E805" s="378"/>
      <c r="G805" s="378"/>
      <c r="H805" s="413"/>
      <c r="I805" s="378"/>
      <c r="J805" s="414"/>
      <c r="L805" s="414"/>
    </row>
    <row r="806" spans="1:27">
      <c r="D806" s="413"/>
      <c r="E806" s="378"/>
      <c r="G806" s="378"/>
      <c r="H806" s="413"/>
      <c r="I806" s="378"/>
      <c r="J806" s="414"/>
      <c r="L806" s="414"/>
    </row>
    <row r="807" spans="1:27">
      <c r="D807" s="413"/>
      <c r="E807" s="378"/>
      <c r="G807" s="378"/>
      <c r="H807" s="413"/>
      <c r="I807" s="378"/>
      <c r="J807" s="414"/>
      <c r="L807" s="414"/>
    </row>
    <row r="808" spans="1:27">
      <c r="D808" s="413"/>
      <c r="E808" s="378"/>
      <c r="G808" s="378"/>
      <c r="H808" s="413"/>
      <c r="I808" s="378"/>
      <c r="J808" s="414"/>
      <c r="L808" s="414"/>
    </row>
    <row r="809" spans="1:27">
      <c r="D809" s="413"/>
      <c r="E809" s="378"/>
      <c r="G809" s="378"/>
      <c r="H809" s="413"/>
      <c r="I809" s="378"/>
      <c r="J809" s="414"/>
      <c r="L809" s="414"/>
    </row>
    <row r="810" spans="1:27">
      <c r="D810" s="413"/>
      <c r="E810" s="378"/>
      <c r="G810" s="378"/>
      <c r="H810" s="413"/>
      <c r="I810" s="378"/>
      <c r="J810" s="414"/>
      <c r="L810" s="414"/>
    </row>
    <row r="811" spans="1:27">
      <c r="D811" s="413"/>
      <c r="E811" s="378"/>
      <c r="G811" s="378"/>
      <c r="H811" s="413"/>
      <c r="I811" s="378"/>
      <c r="J811" s="414"/>
      <c r="L811" s="414"/>
    </row>
    <row r="812" spans="1:27">
      <c r="D812" s="413"/>
      <c r="E812" s="378"/>
      <c r="G812" s="378"/>
      <c r="H812" s="413"/>
      <c r="I812" s="378"/>
      <c r="J812" s="414"/>
      <c r="L812" s="414"/>
    </row>
    <row r="813" spans="1:27">
      <c r="D813" s="413"/>
      <c r="E813" s="378"/>
      <c r="G813" s="378"/>
      <c r="H813" s="413"/>
      <c r="I813" s="378"/>
      <c r="J813" s="414"/>
      <c r="L813" s="414"/>
    </row>
    <row r="814" spans="1:27">
      <c r="D814" s="413"/>
      <c r="E814" s="378"/>
      <c r="G814" s="378"/>
      <c r="H814" s="413"/>
      <c r="I814" s="378"/>
      <c r="J814" s="414"/>
      <c r="L814" s="414"/>
    </row>
    <row r="815" spans="1:27">
      <c r="D815" s="413"/>
      <c r="E815" s="378"/>
      <c r="G815" s="378"/>
      <c r="H815" s="413"/>
      <c r="I815" s="378"/>
      <c r="J815" s="414"/>
      <c r="L815" s="414"/>
    </row>
    <row r="816" spans="1:27">
      <c r="A816" s="456"/>
      <c r="B816" s="456"/>
      <c r="C816" s="456"/>
      <c r="D816" s="456"/>
      <c r="E816" s="456"/>
      <c r="F816" s="456"/>
      <c r="G816" s="456"/>
      <c r="H816" s="456"/>
      <c r="I816" s="456"/>
      <c r="J816" s="414"/>
      <c r="L816" s="414"/>
      <c r="X816" s="249"/>
      <c r="Y816" s="249"/>
      <c r="Z816" s="249"/>
      <c r="AA816" s="249"/>
    </row>
    <row r="817" spans="1:27">
      <c r="A817" s="456"/>
      <c r="B817" s="456"/>
      <c r="C817" s="456"/>
      <c r="D817" s="456"/>
      <c r="E817" s="456"/>
      <c r="F817" s="456"/>
      <c r="G817" s="456"/>
      <c r="H817" s="456"/>
      <c r="I817" s="456"/>
      <c r="J817" s="414"/>
      <c r="L817" s="414"/>
      <c r="X817" s="249"/>
      <c r="Y817" s="249"/>
      <c r="Z817" s="249"/>
      <c r="AA817" s="249"/>
    </row>
    <row r="818" spans="1:27">
      <c r="D818" s="413"/>
      <c r="E818" s="378"/>
      <c r="G818" s="456"/>
      <c r="H818" s="456"/>
      <c r="I818" s="456"/>
      <c r="J818" s="414"/>
      <c r="L818" s="414"/>
      <c r="Y818" s="238"/>
      <c r="Z818" s="238"/>
      <c r="AA818" s="238"/>
    </row>
    <row r="819" spans="1:27">
      <c r="D819" s="413"/>
      <c r="E819" s="378"/>
      <c r="G819" s="378"/>
      <c r="H819" s="413"/>
      <c r="I819" s="378"/>
      <c r="J819" s="414"/>
      <c r="L819" s="414"/>
      <c r="Y819" s="238"/>
      <c r="Z819" s="238"/>
      <c r="AA819" s="238"/>
    </row>
    <row r="820" spans="1:27">
      <c r="D820" s="413"/>
      <c r="E820" s="378"/>
      <c r="G820" s="378"/>
      <c r="H820" s="413"/>
      <c r="I820" s="416"/>
      <c r="J820" s="419"/>
      <c r="L820" s="419"/>
    </row>
    <row r="821" spans="1:27">
      <c r="D821" s="413"/>
      <c r="E821" s="378"/>
      <c r="G821" s="378"/>
      <c r="H821" s="413"/>
      <c r="I821" s="378"/>
      <c r="J821" s="414"/>
      <c r="L821" s="414"/>
    </row>
    <row r="822" spans="1:27">
      <c r="D822" s="413"/>
      <c r="E822" s="378"/>
      <c r="G822" s="378"/>
      <c r="H822" s="413"/>
      <c r="I822" s="378"/>
      <c r="J822" s="414"/>
      <c r="L822" s="414"/>
    </row>
    <row r="823" spans="1:27">
      <c r="D823" s="413"/>
      <c r="E823" s="378"/>
      <c r="G823" s="378"/>
      <c r="H823" s="413"/>
      <c r="I823" s="378"/>
      <c r="J823" s="414"/>
      <c r="L823" s="414"/>
    </row>
    <row r="824" spans="1:27">
      <c r="D824" s="413"/>
      <c r="E824" s="378"/>
      <c r="G824" s="378"/>
      <c r="H824" s="413"/>
      <c r="I824" s="378"/>
      <c r="J824" s="414"/>
      <c r="L824" s="414"/>
    </row>
    <row r="825" spans="1:27">
      <c r="D825" s="413"/>
      <c r="E825" s="378"/>
      <c r="G825" s="378"/>
      <c r="H825" s="413"/>
      <c r="I825" s="378"/>
      <c r="J825" s="414"/>
      <c r="L825" s="414"/>
    </row>
    <row r="826" spans="1:27">
      <c r="D826" s="413"/>
      <c r="E826" s="378"/>
      <c r="G826" s="378"/>
      <c r="H826" s="413"/>
      <c r="I826" s="378"/>
      <c r="J826" s="414"/>
      <c r="L826" s="414"/>
    </row>
    <row r="827" spans="1:27">
      <c r="D827" s="413"/>
      <c r="E827" s="378"/>
      <c r="G827" s="378"/>
      <c r="H827" s="413"/>
      <c r="I827" s="378"/>
      <c r="J827" s="414"/>
      <c r="L827" s="414"/>
    </row>
    <row r="828" spans="1:27">
      <c r="D828" s="413"/>
      <c r="E828" s="378"/>
      <c r="G828" s="378"/>
      <c r="H828" s="413"/>
      <c r="I828" s="378"/>
      <c r="J828" s="414"/>
      <c r="L828" s="414"/>
    </row>
    <row r="829" spans="1:27">
      <c r="D829" s="413"/>
      <c r="E829" s="378"/>
      <c r="G829" s="378"/>
      <c r="H829" s="413"/>
      <c r="I829" s="378"/>
      <c r="J829" s="414"/>
      <c r="L829" s="414"/>
    </row>
    <row r="830" spans="1:27">
      <c r="D830" s="413"/>
      <c r="E830" s="378"/>
      <c r="G830" s="378"/>
      <c r="H830" s="413"/>
      <c r="I830" s="378"/>
      <c r="J830" s="414"/>
      <c r="L830" s="414"/>
    </row>
    <row r="831" spans="1:27">
      <c r="D831" s="413"/>
      <c r="E831" s="378"/>
      <c r="G831" s="378"/>
      <c r="H831" s="413"/>
      <c r="I831" s="378"/>
      <c r="J831" s="414"/>
      <c r="L831" s="414"/>
    </row>
    <row r="832" spans="1:27">
      <c r="D832" s="413"/>
      <c r="E832" s="378"/>
      <c r="G832" s="378"/>
      <c r="H832" s="413"/>
      <c r="I832" s="378"/>
      <c r="J832" s="414"/>
      <c r="L832" s="414"/>
    </row>
    <row r="833" spans="4:12">
      <c r="D833" s="413"/>
      <c r="E833" s="378"/>
      <c r="G833" s="378"/>
      <c r="H833" s="413"/>
      <c r="I833" s="378"/>
      <c r="J833" s="414"/>
      <c r="L833" s="414"/>
    </row>
    <row r="834" spans="4:12">
      <c r="D834" s="413"/>
      <c r="E834" s="378"/>
      <c r="G834" s="378"/>
      <c r="H834" s="413"/>
      <c r="I834" s="378"/>
      <c r="J834" s="414"/>
      <c r="L834" s="414"/>
    </row>
    <row r="835" spans="4:12">
      <c r="D835" s="413"/>
      <c r="E835" s="378"/>
      <c r="G835" s="378"/>
      <c r="H835" s="413"/>
      <c r="I835" s="378"/>
      <c r="J835" s="414"/>
      <c r="L835" s="414"/>
    </row>
    <row r="836" spans="4:12">
      <c r="D836" s="413"/>
      <c r="E836" s="378"/>
      <c r="G836" s="378"/>
      <c r="H836" s="413"/>
      <c r="I836" s="378"/>
      <c r="J836" s="414"/>
      <c r="L836" s="414"/>
    </row>
    <row r="837" spans="4:12">
      <c r="D837" s="413"/>
      <c r="E837" s="378"/>
      <c r="G837" s="378"/>
      <c r="H837" s="413"/>
      <c r="I837" s="378"/>
      <c r="J837" s="414"/>
      <c r="L837" s="414"/>
    </row>
    <row r="838" spans="4:12">
      <c r="D838" s="413"/>
      <c r="E838" s="378"/>
      <c r="G838" s="378"/>
      <c r="H838" s="413"/>
      <c r="I838" s="378"/>
      <c r="J838" s="414"/>
      <c r="L838" s="414"/>
    </row>
    <row r="839" spans="4:12">
      <c r="D839" s="413"/>
      <c r="E839" s="378"/>
      <c r="G839" s="378"/>
      <c r="H839" s="413"/>
      <c r="I839" s="378"/>
      <c r="J839" s="414"/>
      <c r="L839" s="414"/>
    </row>
    <row r="840" spans="4:12">
      <c r="D840" s="413"/>
      <c r="E840" s="378"/>
      <c r="G840" s="378"/>
      <c r="H840" s="413"/>
      <c r="I840" s="378"/>
      <c r="J840" s="414"/>
      <c r="L840" s="414"/>
    </row>
    <row r="841" spans="4:12">
      <c r="D841" s="413"/>
      <c r="E841" s="378"/>
      <c r="G841" s="378"/>
      <c r="H841" s="413"/>
      <c r="I841" s="378"/>
      <c r="J841" s="414"/>
      <c r="L841" s="414"/>
    </row>
    <row r="842" spans="4:12">
      <c r="D842" s="413"/>
      <c r="E842" s="378"/>
      <c r="G842" s="378"/>
      <c r="H842" s="413"/>
      <c r="I842" s="378"/>
      <c r="J842" s="414"/>
      <c r="L842" s="414"/>
    </row>
    <row r="843" spans="4:12">
      <c r="D843" s="413"/>
      <c r="E843" s="378"/>
      <c r="G843" s="378"/>
      <c r="H843" s="413"/>
      <c r="I843" s="378"/>
      <c r="J843" s="414"/>
      <c r="L843" s="414"/>
    </row>
    <row r="844" spans="4:12">
      <c r="D844" s="413"/>
      <c r="E844" s="378"/>
      <c r="G844" s="378"/>
      <c r="H844" s="413"/>
      <c r="I844" s="378"/>
      <c r="J844" s="414"/>
      <c r="L844" s="414"/>
    </row>
    <row r="845" spans="4:12">
      <c r="D845" s="413"/>
      <c r="E845" s="378"/>
      <c r="G845" s="378"/>
      <c r="H845" s="413"/>
      <c r="I845" s="378"/>
      <c r="J845" s="414"/>
      <c r="L845" s="414"/>
    </row>
    <row r="846" spans="4:12">
      <c r="D846" s="413"/>
      <c r="E846" s="378"/>
      <c r="G846" s="378"/>
      <c r="H846" s="413"/>
      <c r="I846" s="378"/>
      <c r="J846" s="414"/>
      <c r="L846" s="414"/>
    </row>
    <row r="847" spans="4:12">
      <c r="D847" s="413"/>
      <c r="E847" s="378"/>
      <c r="G847" s="378"/>
      <c r="H847" s="413"/>
      <c r="I847" s="378"/>
      <c r="J847" s="414"/>
      <c r="L847" s="414"/>
    </row>
    <row r="848" spans="4:12">
      <c r="D848" s="413"/>
      <c r="E848" s="378"/>
      <c r="G848" s="378"/>
      <c r="H848" s="413"/>
      <c r="I848" s="378"/>
      <c r="J848" s="414"/>
      <c r="L848" s="414"/>
    </row>
    <row r="849" spans="1:27">
      <c r="D849" s="413"/>
      <c r="E849" s="378"/>
      <c r="G849" s="378"/>
      <c r="H849" s="413"/>
      <c r="I849" s="378"/>
      <c r="J849" s="414"/>
      <c r="L849" s="414"/>
    </row>
    <row r="850" spans="1:27">
      <c r="A850" s="456"/>
      <c r="B850" s="456"/>
      <c r="C850" s="456"/>
      <c r="D850" s="456"/>
      <c r="E850" s="456"/>
      <c r="F850" s="456"/>
      <c r="G850" s="456"/>
      <c r="H850" s="456"/>
      <c r="I850" s="456"/>
      <c r="J850" s="414"/>
      <c r="L850" s="414"/>
      <c r="X850" s="249"/>
      <c r="Y850" s="249"/>
      <c r="Z850" s="249"/>
      <c r="AA850" s="249"/>
    </row>
    <row r="851" spans="1:27">
      <c r="A851" s="456"/>
      <c r="B851" s="456"/>
      <c r="C851" s="456"/>
      <c r="D851" s="456"/>
      <c r="E851" s="456"/>
      <c r="F851" s="456"/>
      <c r="G851" s="456"/>
      <c r="H851" s="456"/>
      <c r="I851" s="456"/>
      <c r="J851" s="414"/>
      <c r="L851" s="414"/>
      <c r="X851" s="249"/>
      <c r="Y851" s="249"/>
      <c r="Z851" s="249"/>
      <c r="AA851" s="249"/>
    </row>
    <row r="852" spans="1:27">
      <c r="D852" s="413"/>
      <c r="E852" s="378"/>
      <c r="G852" s="456"/>
      <c r="H852" s="456"/>
      <c r="I852" s="456"/>
      <c r="J852" s="414"/>
      <c r="L852" s="414"/>
      <c r="Y852" s="238"/>
      <c r="Z852" s="238"/>
      <c r="AA852" s="238"/>
    </row>
    <row r="853" spans="1:27">
      <c r="D853" s="413"/>
      <c r="E853" s="378"/>
      <c r="G853" s="378"/>
      <c r="H853" s="413"/>
      <c r="I853" s="378"/>
      <c r="J853" s="414"/>
      <c r="L853" s="414"/>
      <c r="Y853" s="238"/>
      <c r="Z853" s="238"/>
      <c r="AA853" s="238"/>
    </row>
    <row r="854" spans="1:27">
      <c r="D854" s="413"/>
      <c r="E854" s="378"/>
      <c r="G854" s="378"/>
      <c r="H854" s="413"/>
      <c r="I854" s="416"/>
      <c r="J854" s="419"/>
      <c r="L854" s="419"/>
    </row>
    <row r="855" spans="1:27">
      <c r="D855" s="413"/>
      <c r="E855" s="378"/>
      <c r="G855" s="378"/>
      <c r="H855" s="413"/>
      <c r="I855" s="378"/>
      <c r="J855" s="414"/>
      <c r="L855" s="414"/>
    </row>
    <row r="856" spans="1:27">
      <c r="D856" s="413"/>
      <c r="E856" s="378"/>
      <c r="G856" s="378"/>
      <c r="H856" s="413"/>
      <c r="I856" s="378"/>
      <c r="J856" s="414"/>
      <c r="L856" s="414"/>
    </row>
    <row r="857" spans="1:27">
      <c r="D857" s="413"/>
      <c r="E857" s="378"/>
      <c r="G857" s="378"/>
      <c r="H857" s="413"/>
      <c r="I857" s="378"/>
      <c r="J857" s="414"/>
      <c r="L857" s="414"/>
    </row>
    <row r="858" spans="1:27">
      <c r="D858" s="413"/>
      <c r="E858" s="378"/>
      <c r="G858" s="378"/>
      <c r="H858" s="413"/>
      <c r="I858" s="378"/>
      <c r="J858" s="414"/>
      <c r="L858" s="414"/>
    </row>
    <row r="859" spans="1:27">
      <c r="D859" s="413"/>
      <c r="E859" s="378"/>
      <c r="G859" s="378"/>
      <c r="H859" s="413"/>
      <c r="I859" s="378"/>
      <c r="J859" s="414"/>
      <c r="L859" s="414"/>
    </row>
    <row r="860" spans="1:27">
      <c r="D860" s="413"/>
      <c r="E860" s="378"/>
      <c r="G860" s="378"/>
      <c r="H860" s="413"/>
      <c r="I860" s="378"/>
      <c r="J860" s="414"/>
      <c r="L860" s="414"/>
    </row>
    <row r="861" spans="1:27">
      <c r="D861" s="413"/>
      <c r="E861" s="378"/>
      <c r="G861" s="378"/>
      <c r="H861" s="413"/>
      <c r="I861" s="378"/>
      <c r="J861" s="414"/>
      <c r="L861" s="414"/>
    </row>
    <row r="862" spans="1:27">
      <c r="D862" s="413"/>
      <c r="E862" s="378"/>
      <c r="G862" s="378"/>
      <c r="H862" s="413"/>
      <c r="I862" s="378"/>
      <c r="J862" s="414"/>
      <c r="L862" s="414"/>
    </row>
    <row r="863" spans="1:27">
      <c r="D863" s="413"/>
      <c r="E863" s="378"/>
      <c r="G863" s="378"/>
      <c r="H863" s="413"/>
      <c r="I863" s="378"/>
      <c r="J863" s="414"/>
      <c r="L863" s="414"/>
    </row>
    <row r="864" spans="1:27">
      <c r="D864" s="413"/>
      <c r="E864" s="378"/>
      <c r="G864" s="378"/>
      <c r="H864" s="413"/>
      <c r="I864" s="378"/>
      <c r="J864" s="414"/>
      <c r="L864" s="414"/>
    </row>
    <row r="865" spans="4:12">
      <c r="D865" s="413"/>
      <c r="E865" s="378"/>
      <c r="G865" s="378"/>
      <c r="H865" s="413"/>
      <c r="I865" s="378"/>
      <c r="J865" s="414"/>
      <c r="L865" s="414"/>
    </row>
    <row r="866" spans="4:12">
      <c r="D866" s="413"/>
      <c r="E866" s="378"/>
      <c r="G866" s="378"/>
      <c r="H866" s="413"/>
      <c r="I866" s="378"/>
      <c r="J866" s="414"/>
      <c r="L866" s="414"/>
    </row>
    <row r="867" spans="4:12">
      <c r="D867" s="413"/>
      <c r="E867" s="378"/>
      <c r="G867" s="378"/>
      <c r="H867" s="413"/>
      <c r="I867" s="378"/>
      <c r="J867" s="414"/>
      <c r="L867" s="414"/>
    </row>
    <row r="868" spans="4:12">
      <c r="D868" s="413"/>
      <c r="E868" s="378"/>
      <c r="G868" s="378"/>
      <c r="H868" s="413"/>
      <c r="I868" s="378"/>
      <c r="J868" s="414"/>
      <c r="L868" s="414"/>
    </row>
    <row r="869" spans="4:12">
      <c r="D869" s="413"/>
      <c r="E869" s="378"/>
      <c r="G869" s="378"/>
      <c r="H869" s="413"/>
      <c r="I869" s="378"/>
      <c r="J869" s="414"/>
      <c r="L869" s="414"/>
    </row>
    <row r="870" spans="4:12">
      <c r="D870" s="413"/>
      <c r="E870" s="378"/>
      <c r="G870" s="378"/>
      <c r="H870" s="413"/>
      <c r="I870" s="378"/>
      <c r="J870" s="414"/>
      <c r="L870" s="414"/>
    </row>
    <row r="871" spans="4:12">
      <c r="D871" s="413"/>
      <c r="E871" s="378"/>
      <c r="G871" s="378"/>
      <c r="H871" s="413"/>
      <c r="I871" s="378"/>
      <c r="J871" s="414"/>
      <c r="L871" s="414"/>
    </row>
    <row r="872" spans="4:12">
      <c r="D872" s="413"/>
      <c r="E872" s="378"/>
      <c r="G872" s="378"/>
      <c r="H872" s="413"/>
      <c r="I872" s="378"/>
      <c r="J872" s="414"/>
      <c r="L872" s="414"/>
    </row>
    <row r="873" spans="4:12">
      <c r="D873" s="413"/>
      <c r="E873" s="378"/>
      <c r="G873" s="378"/>
      <c r="H873" s="413"/>
      <c r="I873" s="378"/>
      <c r="J873" s="414"/>
      <c r="L873" s="414"/>
    </row>
    <row r="874" spans="4:12">
      <c r="D874" s="413"/>
      <c r="E874" s="378"/>
      <c r="G874" s="378"/>
      <c r="H874" s="413"/>
      <c r="I874" s="378"/>
      <c r="J874" s="414"/>
      <c r="L874" s="414"/>
    </row>
    <row r="875" spans="4:12">
      <c r="D875" s="413"/>
      <c r="E875" s="378"/>
      <c r="G875" s="378"/>
      <c r="H875" s="413"/>
      <c r="I875" s="378"/>
      <c r="J875" s="414"/>
      <c r="L875" s="414"/>
    </row>
    <row r="876" spans="4:12">
      <c r="D876" s="413"/>
      <c r="E876" s="378"/>
      <c r="G876" s="378"/>
      <c r="H876" s="413"/>
      <c r="I876" s="378"/>
      <c r="J876" s="414"/>
      <c r="L876" s="414"/>
    </row>
    <row r="877" spans="4:12">
      <c r="D877" s="413"/>
      <c r="E877" s="378"/>
      <c r="G877" s="378"/>
      <c r="H877" s="413"/>
      <c r="I877" s="378"/>
      <c r="J877" s="414"/>
      <c r="L877" s="414"/>
    </row>
    <row r="878" spans="4:12">
      <c r="D878" s="413"/>
      <c r="E878" s="378"/>
      <c r="G878" s="378"/>
      <c r="H878" s="413"/>
      <c r="I878" s="378"/>
      <c r="J878" s="414"/>
      <c r="L878" s="414"/>
    </row>
    <row r="879" spans="4:12">
      <c r="D879" s="413"/>
      <c r="E879" s="378"/>
      <c r="G879" s="378"/>
      <c r="H879" s="413"/>
      <c r="I879" s="378"/>
      <c r="J879" s="414"/>
      <c r="L879" s="414"/>
    </row>
    <row r="880" spans="4:12">
      <c r="D880" s="413"/>
      <c r="E880" s="378"/>
      <c r="G880" s="378"/>
      <c r="H880" s="413"/>
      <c r="I880" s="378"/>
      <c r="J880" s="414"/>
      <c r="L880" s="414"/>
    </row>
    <row r="881" spans="1:27">
      <c r="D881" s="413"/>
      <c r="E881" s="378"/>
      <c r="G881" s="378"/>
      <c r="H881" s="413"/>
      <c r="I881" s="378"/>
      <c r="J881" s="414"/>
      <c r="L881" s="414"/>
    </row>
    <row r="882" spans="1:27">
      <c r="D882" s="413"/>
      <c r="E882" s="378"/>
      <c r="G882" s="378"/>
      <c r="H882" s="413"/>
      <c r="I882" s="378"/>
      <c r="J882" s="414"/>
      <c r="L882" s="414"/>
    </row>
    <row r="883" spans="1:27">
      <c r="D883" s="413"/>
      <c r="E883" s="378"/>
      <c r="G883" s="378"/>
      <c r="H883" s="413"/>
      <c r="I883" s="378"/>
      <c r="J883" s="414"/>
      <c r="L883" s="414"/>
    </row>
    <row r="884" spans="1:27">
      <c r="A884" s="456"/>
      <c r="B884" s="456"/>
      <c r="C884" s="456"/>
      <c r="D884" s="456"/>
      <c r="E884" s="456"/>
      <c r="F884" s="456"/>
      <c r="G884" s="456"/>
      <c r="H884" s="456"/>
      <c r="I884" s="456"/>
      <c r="J884" s="414"/>
      <c r="L884" s="414"/>
      <c r="X884" s="249"/>
      <c r="Y884" s="249"/>
      <c r="Z884" s="249"/>
      <c r="AA884" s="249"/>
    </row>
    <row r="885" spans="1:27">
      <c r="A885" s="456"/>
      <c r="B885" s="456"/>
      <c r="C885" s="456"/>
      <c r="D885" s="456"/>
      <c r="E885" s="456"/>
      <c r="F885" s="456"/>
      <c r="G885" s="456"/>
      <c r="H885" s="456"/>
      <c r="I885" s="456"/>
      <c r="J885" s="414"/>
      <c r="L885" s="414"/>
      <c r="X885" s="249"/>
      <c r="Y885" s="249"/>
      <c r="Z885" s="249"/>
      <c r="AA885" s="249"/>
    </row>
    <row r="886" spans="1:27">
      <c r="D886" s="413"/>
      <c r="E886" s="378"/>
      <c r="G886" s="456"/>
      <c r="H886" s="456"/>
      <c r="I886" s="456"/>
      <c r="J886" s="414"/>
      <c r="L886" s="414"/>
      <c r="Y886" s="238"/>
      <c r="Z886" s="238"/>
      <c r="AA886" s="238"/>
    </row>
    <row r="887" spans="1:27">
      <c r="D887" s="413"/>
      <c r="E887" s="378"/>
      <c r="G887" s="378"/>
      <c r="H887" s="413"/>
      <c r="I887" s="378"/>
      <c r="J887" s="414"/>
      <c r="L887" s="414"/>
      <c r="Y887" s="238"/>
      <c r="Z887" s="238"/>
      <c r="AA887" s="238"/>
    </row>
    <row r="888" spans="1:27">
      <c r="D888" s="413"/>
      <c r="E888" s="378"/>
      <c r="G888" s="378"/>
      <c r="H888" s="413"/>
      <c r="I888" s="416"/>
      <c r="J888" s="419"/>
      <c r="L888" s="419"/>
    </row>
    <row r="889" spans="1:27">
      <c r="D889" s="413"/>
      <c r="E889" s="378"/>
      <c r="G889" s="378"/>
      <c r="H889" s="413"/>
      <c r="I889" s="378"/>
      <c r="J889" s="414"/>
      <c r="L889" s="414"/>
    </row>
    <row r="890" spans="1:27">
      <c r="D890" s="413"/>
      <c r="E890" s="378"/>
      <c r="G890" s="378"/>
      <c r="H890" s="413"/>
      <c r="I890" s="378"/>
      <c r="J890" s="414"/>
      <c r="L890" s="414"/>
    </row>
    <row r="891" spans="1:27">
      <c r="D891" s="413"/>
      <c r="E891" s="378"/>
      <c r="G891" s="378"/>
      <c r="H891" s="413"/>
      <c r="I891" s="378"/>
      <c r="J891" s="414"/>
      <c r="L891" s="414"/>
    </row>
    <row r="892" spans="1:27">
      <c r="D892" s="413"/>
      <c r="E892" s="378"/>
      <c r="G892" s="378"/>
      <c r="H892" s="413"/>
      <c r="I892" s="378"/>
      <c r="J892" s="414"/>
      <c r="L892" s="414"/>
    </row>
    <row r="893" spans="1:27">
      <c r="D893" s="413"/>
      <c r="E893" s="378"/>
      <c r="G893" s="378"/>
      <c r="H893" s="413"/>
      <c r="I893" s="378"/>
      <c r="J893" s="414"/>
      <c r="L893" s="414"/>
    </row>
    <row r="894" spans="1:27">
      <c r="D894" s="413"/>
      <c r="E894" s="378"/>
      <c r="G894" s="378"/>
      <c r="H894" s="413"/>
      <c r="I894" s="378"/>
      <c r="J894" s="414"/>
      <c r="L894" s="414"/>
    </row>
    <row r="895" spans="1:27">
      <c r="D895" s="413"/>
      <c r="E895" s="378"/>
      <c r="G895" s="378"/>
      <c r="H895" s="413"/>
      <c r="I895" s="378"/>
      <c r="J895" s="414"/>
      <c r="L895" s="414"/>
    </row>
    <row r="896" spans="1:27">
      <c r="D896" s="413"/>
      <c r="E896" s="378"/>
      <c r="G896" s="378"/>
      <c r="H896" s="413"/>
      <c r="I896" s="378"/>
      <c r="J896" s="414"/>
      <c r="L896" s="414"/>
    </row>
    <row r="897" spans="4:12">
      <c r="D897" s="413"/>
      <c r="E897" s="378"/>
      <c r="G897" s="378"/>
      <c r="H897" s="413"/>
      <c r="I897" s="378"/>
      <c r="J897" s="414"/>
      <c r="L897" s="414"/>
    </row>
    <row r="898" spans="4:12">
      <c r="D898" s="413"/>
      <c r="E898" s="378"/>
      <c r="G898" s="378"/>
      <c r="H898" s="413"/>
      <c r="I898" s="378"/>
      <c r="J898" s="414"/>
      <c r="L898" s="414"/>
    </row>
    <row r="899" spans="4:12">
      <c r="D899" s="413"/>
      <c r="E899" s="378"/>
      <c r="G899" s="378"/>
      <c r="H899" s="413"/>
      <c r="I899" s="378"/>
      <c r="J899" s="414"/>
      <c r="L899" s="414"/>
    </row>
    <row r="900" spans="4:12">
      <c r="D900" s="413"/>
      <c r="E900" s="378"/>
      <c r="G900" s="378"/>
      <c r="H900" s="413"/>
      <c r="I900" s="378"/>
      <c r="J900" s="414"/>
      <c r="L900" s="414"/>
    </row>
    <row r="901" spans="4:12">
      <c r="D901" s="413"/>
      <c r="E901" s="378"/>
      <c r="G901" s="378"/>
      <c r="H901" s="413"/>
      <c r="I901" s="378"/>
      <c r="J901" s="414"/>
      <c r="L901" s="414"/>
    </row>
    <row r="902" spans="4:12">
      <c r="D902" s="413"/>
      <c r="E902" s="378"/>
      <c r="G902" s="378"/>
      <c r="H902" s="413"/>
      <c r="I902" s="378"/>
      <c r="J902" s="414"/>
      <c r="L902" s="414"/>
    </row>
    <row r="903" spans="4:12">
      <c r="D903" s="413"/>
      <c r="E903" s="378"/>
      <c r="G903" s="378"/>
      <c r="H903" s="413"/>
      <c r="I903" s="378"/>
      <c r="J903" s="414"/>
      <c r="L903" s="414"/>
    </row>
    <row r="904" spans="4:12">
      <c r="D904" s="413"/>
      <c r="E904" s="378"/>
      <c r="G904" s="378"/>
      <c r="H904" s="413"/>
      <c r="I904" s="378"/>
      <c r="J904" s="414"/>
      <c r="L904" s="414"/>
    </row>
    <row r="905" spans="4:12">
      <c r="D905" s="413"/>
      <c r="E905" s="378"/>
      <c r="G905" s="378"/>
      <c r="H905" s="413"/>
      <c r="I905" s="378"/>
      <c r="J905" s="414"/>
      <c r="L905" s="414"/>
    </row>
    <row r="906" spans="4:12">
      <c r="D906" s="413"/>
      <c r="E906" s="378"/>
      <c r="G906" s="378"/>
      <c r="H906" s="413"/>
      <c r="I906" s="378"/>
      <c r="J906" s="414"/>
      <c r="L906" s="414"/>
    </row>
    <row r="907" spans="4:12">
      <c r="D907" s="413"/>
      <c r="E907" s="378"/>
      <c r="G907" s="378"/>
      <c r="H907" s="413"/>
      <c r="I907" s="378"/>
      <c r="J907" s="414"/>
      <c r="L907" s="414"/>
    </row>
    <row r="908" spans="4:12">
      <c r="D908" s="413"/>
      <c r="E908" s="378"/>
      <c r="G908" s="378"/>
      <c r="H908" s="413"/>
      <c r="I908" s="378"/>
      <c r="J908" s="414"/>
      <c r="L908" s="414"/>
    </row>
    <row r="909" spans="4:12">
      <c r="D909" s="413"/>
      <c r="E909" s="378"/>
      <c r="G909" s="378"/>
      <c r="H909" s="413"/>
      <c r="I909" s="378"/>
      <c r="J909" s="414"/>
      <c r="L909" s="414"/>
    </row>
    <row r="910" spans="4:12">
      <c r="D910" s="413"/>
      <c r="E910" s="378"/>
      <c r="G910" s="378"/>
      <c r="H910" s="413"/>
      <c r="I910" s="378"/>
      <c r="J910" s="414"/>
      <c r="L910" s="414"/>
    </row>
    <row r="911" spans="4:12">
      <c r="D911" s="413"/>
      <c r="E911" s="378"/>
      <c r="G911" s="378"/>
      <c r="H911" s="413"/>
      <c r="I911" s="378"/>
      <c r="J911" s="414"/>
      <c r="L911" s="414"/>
    </row>
    <row r="912" spans="4:12">
      <c r="D912" s="413"/>
      <c r="E912" s="378"/>
      <c r="G912" s="378"/>
      <c r="H912" s="413"/>
      <c r="I912" s="378"/>
      <c r="J912" s="414"/>
      <c r="L912" s="414"/>
    </row>
    <row r="913" spans="4:12">
      <c r="D913" s="413"/>
      <c r="E913" s="378"/>
      <c r="G913" s="378"/>
      <c r="H913" s="413"/>
      <c r="I913" s="378"/>
      <c r="J913" s="414"/>
      <c r="L913" s="414"/>
    </row>
    <row r="914" spans="4:12">
      <c r="D914" s="413"/>
      <c r="E914" s="378"/>
      <c r="G914" s="378"/>
      <c r="H914" s="413"/>
      <c r="I914" s="378"/>
      <c r="J914" s="414"/>
      <c r="L914" s="414"/>
    </row>
    <row r="915" spans="4:12">
      <c r="D915" s="413"/>
      <c r="E915" s="378"/>
      <c r="G915" s="378"/>
      <c r="H915" s="413"/>
      <c r="I915" s="378"/>
      <c r="J915" s="414"/>
      <c r="L915" s="414"/>
    </row>
    <row r="916" spans="4:12">
      <c r="D916" s="413"/>
      <c r="E916" s="378"/>
      <c r="G916" s="378"/>
      <c r="H916" s="413"/>
      <c r="I916" s="378"/>
      <c r="J916" s="414"/>
      <c r="L916" s="414"/>
    </row>
    <row r="917" spans="4:12">
      <c r="D917" s="413"/>
      <c r="E917" s="378"/>
      <c r="G917" s="378"/>
      <c r="H917" s="413"/>
      <c r="I917" s="378"/>
      <c r="J917" s="414"/>
      <c r="L917" s="414"/>
    </row>
  </sheetData>
  <mergeCells count="47">
    <mergeCell ref="Y4:AA4"/>
    <mergeCell ref="Y5:AA5"/>
    <mergeCell ref="Y6:AA6"/>
    <mergeCell ref="G580:I580"/>
    <mergeCell ref="A1:W1"/>
    <mergeCell ref="A2:W2"/>
    <mergeCell ref="C4:E4"/>
    <mergeCell ref="G4:I4"/>
    <mergeCell ref="J4:N4"/>
    <mergeCell ref="B548:D548"/>
    <mergeCell ref="A578:I578"/>
    <mergeCell ref="A579:I579"/>
    <mergeCell ref="R4:U4"/>
    <mergeCell ref="A3:N3"/>
    <mergeCell ref="O3:V3"/>
    <mergeCell ref="A714:I714"/>
    <mergeCell ref="A612:I612"/>
    <mergeCell ref="A613:I613"/>
    <mergeCell ref="G614:I614"/>
    <mergeCell ref="A646:I646"/>
    <mergeCell ref="A647:I647"/>
    <mergeCell ref="G648:I648"/>
    <mergeCell ref="A680:I680"/>
    <mergeCell ref="A681:I681"/>
    <mergeCell ref="G682:I682"/>
    <mergeCell ref="B699:D699"/>
    <mergeCell ref="B706:D706"/>
    <mergeCell ref="A816:I816"/>
    <mergeCell ref="A715:I715"/>
    <mergeCell ref="G716:I716"/>
    <mergeCell ref="B724:D724"/>
    <mergeCell ref="B726:D726"/>
    <mergeCell ref="B728:D728"/>
    <mergeCell ref="A748:I748"/>
    <mergeCell ref="A749:I749"/>
    <mergeCell ref="G750:I750"/>
    <mergeCell ref="A782:I782"/>
    <mergeCell ref="A783:I783"/>
    <mergeCell ref="G784:I784"/>
    <mergeCell ref="A885:I885"/>
    <mergeCell ref="G886:I886"/>
    <mergeCell ref="A817:I817"/>
    <mergeCell ref="G818:I818"/>
    <mergeCell ref="A850:I850"/>
    <mergeCell ref="A851:I851"/>
    <mergeCell ref="G852:I852"/>
    <mergeCell ref="A884:I884"/>
  </mergeCells>
  <printOptions gridLines="1"/>
  <pageMargins left="0" right="0" top="0" bottom="0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3"/>
  <sheetViews>
    <sheetView view="pageBreakPreview" zoomScale="99" zoomScaleNormal="100" zoomScaleSheetLayoutView="99" workbookViewId="0">
      <pane ySplit="7" topLeftCell="A407" activePane="bottomLeft" state="frozen"/>
      <selection activeCell="H1" sqref="H1"/>
      <selection pane="bottomLeft" activeCell="A368" sqref="A368"/>
    </sheetView>
  </sheetViews>
  <sheetFormatPr defaultColWidth="9" defaultRowHeight="19.8"/>
  <cols>
    <col min="1" max="1" width="4.5" style="233" customWidth="1"/>
    <col min="2" max="2" width="6.59765625" style="240" customWidth="1"/>
    <col min="3" max="3" width="5.8984375" style="282" customWidth="1"/>
    <col min="4" max="4" width="4.296875" style="336" customWidth="1"/>
    <col min="5" max="5" width="5.19921875" style="282" customWidth="1"/>
    <col min="6" max="6" width="7.69921875" style="282" customWidth="1"/>
    <col min="7" max="9" width="4.3984375" style="282" customWidth="1"/>
    <col min="10" max="10" width="6.69921875" style="282" hidden="1" customWidth="1"/>
    <col min="11" max="11" width="4.5" style="282" customWidth="1"/>
    <col min="12" max="12" width="7.5" style="282" customWidth="1"/>
    <col min="13" max="13" width="4.296875" style="282" customWidth="1"/>
    <col min="14" max="14" width="9.296875" style="282" customWidth="1"/>
    <col min="15" max="15" width="4.796875" style="282" customWidth="1"/>
    <col min="16" max="16" width="5.59765625" style="282" customWidth="1"/>
    <col min="17" max="17" width="7" style="282" customWidth="1"/>
    <col min="18" max="18" width="8.19921875" style="282" customWidth="1"/>
    <col min="19" max="19" width="6.3984375" style="233" customWidth="1"/>
    <col min="20" max="20" width="6.09765625" style="282" customWidth="1"/>
    <col min="21" max="21" width="7.69921875" style="282" customWidth="1"/>
    <col min="22" max="22" width="9.296875" style="354" customWidth="1"/>
    <col min="23" max="23" width="8.296875" style="355" customWidth="1"/>
    <col min="24" max="24" width="3.3984375" style="282" customWidth="1"/>
    <col min="25" max="25" width="3.69921875" style="233" customWidth="1"/>
    <col min="26" max="26" width="14.59765625" style="228" customWidth="1"/>
    <col min="27" max="27" width="20.19921875" style="228" customWidth="1"/>
    <col min="28" max="16384" width="9" style="48"/>
  </cols>
  <sheetData>
    <row r="1" spans="1:27" ht="18.600000000000001" customHeight="1">
      <c r="A1" s="460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99"/>
      <c r="Y1" s="199"/>
      <c r="Z1" s="199"/>
      <c r="AA1" s="199"/>
    </row>
    <row r="2" spans="1:27" ht="18.600000000000001" customHeight="1">
      <c r="A2" s="461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200"/>
      <c r="Y2" s="200"/>
      <c r="Z2" s="200"/>
      <c r="AA2" s="200"/>
    </row>
    <row r="3" spans="1:27" ht="18.600000000000001" customHeight="1">
      <c r="A3" s="450" t="s">
        <v>3082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O3" s="450" t="s">
        <v>3083</v>
      </c>
      <c r="P3" s="451"/>
      <c r="Q3" s="451"/>
      <c r="R3" s="451"/>
      <c r="S3" s="451"/>
      <c r="T3" s="451"/>
      <c r="U3" s="451"/>
      <c r="V3" s="452"/>
      <c r="W3" s="201"/>
      <c r="X3" s="199"/>
      <c r="Y3" s="199"/>
      <c r="Z3" s="199"/>
      <c r="AA3" s="199"/>
    </row>
    <row r="4" spans="1:27" ht="18.600000000000001" customHeight="1">
      <c r="A4" s="201"/>
      <c r="B4" s="202"/>
      <c r="C4" s="450" t="s">
        <v>3</v>
      </c>
      <c r="D4" s="451"/>
      <c r="E4" s="452"/>
      <c r="F4" s="202"/>
      <c r="G4" s="450" t="s">
        <v>4</v>
      </c>
      <c r="H4" s="451"/>
      <c r="I4" s="452"/>
      <c r="J4" s="450"/>
      <c r="K4" s="451"/>
      <c r="L4" s="451"/>
      <c r="M4" s="451"/>
      <c r="N4" s="452"/>
      <c r="O4" s="212"/>
      <c r="P4" s="212"/>
      <c r="Q4" s="212"/>
      <c r="R4" s="453" t="s">
        <v>5</v>
      </c>
      <c r="S4" s="454"/>
      <c r="T4" s="454"/>
      <c r="U4" s="454"/>
      <c r="V4" s="351"/>
      <c r="W4" s="347"/>
      <c r="X4" s="205"/>
      <c r="Y4" s="439"/>
      <c r="Z4" s="440"/>
      <c r="AA4" s="441"/>
    </row>
    <row r="5" spans="1:27" ht="18.600000000000001" customHeight="1">
      <c r="A5" s="204" t="s">
        <v>8</v>
      </c>
      <c r="B5" s="199" t="s">
        <v>11</v>
      </c>
      <c r="C5" s="205" t="s">
        <v>12</v>
      </c>
      <c r="D5" s="205" t="s">
        <v>13</v>
      </c>
      <c r="E5" s="201" t="s">
        <v>14</v>
      </c>
      <c r="F5" s="199" t="s">
        <v>15</v>
      </c>
      <c r="G5" s="201" t="s">
        <v>16</v>
      </c>
      <c r="H5" s="202" t="s">
        <v>17</v>
      </c>
      <c r="I5" s="201" t="s">
        <v>18</v>
      </c>
      <c r="J5" s="300" t="s">
        <v>19</v>
      </c>
      <c r="K5" s="201" t="s">
        <v>20</v>
      </c>
      <c r="L5" s="208" t="s">
        <v>21</v>
      </c>
      <c r="M5" s="202" t="s">
        <v>22</v>
      </c>
      <c r="N5" s="201" t="s">
        <v>23</v>
      </c>
      <c r="O5" s="212" t="s">
        <v>8</v>
      </c>
      <c r="P5" s="212" t="s">
        <v>3079</v>
      </c>
      <c r="Q5" s="212" t="s">
        <v>11</v>
      </c>
      <c r="R5" s="207" t="s">
        <v>3080</v>
      </c>
      <c r="S5" s="201" t="s">
        <v>26</v>
      </c>
      <c r="T5" s="202" t="s">
        <v>27</v>
      </c>
      <c r="U5" s="201" t="s">
        <v>28</v>
      </c>
      <c r="V5" s="271" t="s">
        <v>31</v>
      </c>
      <c r="W5" s="271" t="s">
        <v>10</v>
      </c>
      <c r="X5" s="210" t="s">
        <v>8</v>
      </c>
      <c r="Y5" s="442" t="s">
        <v>9</v>
      </c>
      <c r="Z5" s="443"/>
      <c r="AA5" s="444"/>
    </row>
    <row r="6" spans="1:27" ht="18.600000000000001" customHeight="1">
      <c r="A6" s="204"/>
      <c r="B6" s="199" t="s">
        <v>39</v>
      </c>
      <c r="C6" s="210" t="s">
        <v>40</v>
      </c>
      <c r="D6" s="210" t="s">
        <v>39</v>
      </c>
      <c r="E6" s="204" t="s">
        <v>41</v>
      </c>
      <c r="F6" s="199" t="s">
        <v>42</v>
      </c>
      <c r="G6" s="204" t="s">
        <v>84</v>
      </c>
      <c r="H6" s="199"/>
      <c r="I6" s="204"/>
      <c r="J6" s="270" t="s">
        <v>39</v>
      </c>
      <c r="K6" s="204" t="s">
        <v>43</v>
      </c>
      <c r="L6" s="213"/>
      <c r="M6" s="199"/>
      <c r="N6" s="204" t="s">
        <v>44</v>
      </c>
      <c r="O6" s="212"/>
      <c r="P6" s="212" t="s">
        <v>12</v>
      </c>
      <c r="Q6" s="212" t="s">
        <v>3090</v>
      </c>
      <c r="R6" s="212" t="s">
        <v>3081</v>
      </c>
      <c r="S6" s="204" t="s">
        <v>46</v>
      </c>
      <c r="T6" s="204" t="s">
        <v>47</v>
      </c>
      <c r="U6" s="204" t="s">
        <v>48</v>
      </c>
      <c r="V6" s="271" t="s">
        <v>49</v>
      </c>
      <c r="W6" s="271"/>
      <c r="X6" s="210"/>
      <c r="Y6" s="445"/>
      <c r="Z6" s="446"/>
      <c r="AA6" s="447"/>
    </row>
    <row r="7" spans="1:27" ht="18.600000000000001" customHeight="1">
      <c r="A7" s="214"/>
      <c r="B7" s="200"/>
      <c r="C7" s="215" t="s">
        <v>56</v>
      </c>
      <c r="D7" s="215"/>
      <c r="E7" s="214"/>
      <c r="F7" s="200" t="s">
        <v>57</v>
      </c>
      <c r="G7" s="214"/>
      <c r="H7" s="200"/>
      <c r="I7" s="214"/>
      <c r="J7" s="272" t="s">
        <v>18</v>
      </c>
      <c r="K7" s="273"/>
      <c r="L7" s="218" t="s">
        <v>58</v>
      </c>
      <c r="M7" s="274"/>
      <c r="N7" s="273"/>
      <c r="O7" s="217"/>
      <c r="P7" s="217"/>
      <c r="Q7" s="217" t="s">
        <v>3091</v>
      </c>
      <c r="R7" s="220"/>
      <c r="S7" s="214"/>
      <c r="T7" s="200" t="s">
        <v>46</v>
      </c>
      <c r="U7" s="214" t="s">
        <v>59</v>
      </c>
      <c r="V7" s="275" t="s">
        <v>61</v>
      </c>
      <c r="W7" s="275"/>
      <c r="X7" s="215"/>
      <c r="Y7" s="276"/>
      <c r="Z7" s="277" t="s">
        <v>430</v>
      </c>
      <c r="AA7" s="277" t="s">
        <v>20</v>
      </c>
    </row>
    <row r="8" spans="1:27" s="8" customFormat="1" ht="24.6" customHeight="1">
      <c r="A8" s="221">
        <v>1</v>
      </c>
      <c r="B8" s="222" t="s">
        <v>433</v>
      </c>
      <c r="C8" s="223">
        <v>3133</v>
      </c>
      <c r="D8" s="224">
        <v>20</v>
      </c>
      <c r="E8" s="223">
        <v>33</v>
      </c>
      <c r="F8" s="223" t="s">
        <v>1286</v>
      </c>
      <c r="G8" s="238">
        <v>16</v>
      </c>
      <c r="H8" s="280" t="s">
        <v>73</v>
      </c>
      <c r="I8" s="280" t="s">
        <v>73</v>
      </c>
      <c r="J8" s="306">
        <f>SUM(G8*400)</f>
        <v>6400</v>
      </c>
      <c r="K8" s="282"/>
      <c r="L8" s="306">
        <f>SUM(G8*400)</f>
        <v>6400</v>
      </c>
      <c r="M8" s="282"/>
      <c r="N8" s="282"/>
      <c r="O8" s="282"/>
      <c r="P8" s="282"/>
      <c r="Q8" s="282"/>
      <c r="R8" s="282"/>
      <c r="S8" s="204"/>
      <c r="T8" s="282"/>
      <c r="U8" s="282"/>
      <c r="V8" s="354"/>
      <c r="W8" s="355"/>
      <c r="X8" s="223">
        <v>1</v>
      </c>
      <c r="Y8" s="233" t="s">
        <v>63</v>
      </c>
      <c r="Z8" s="228" t="s">
        <v>1918</v>
      </c>
      <c r="AA8" s="228" t="s">
        <v>1919</v>
      </c>
    </row>
    <row r="9" spans="1:27" s="8" customFormat="1" ht="24.6" customHeight="1">
      <c r="A9" s="221"/>
      <c r="B9" s="222" t="s">
        <v>433</v>
      </c>
      <c r="C9" s="223">
        <v>5793</v>
      </c>
      <c r="D9" s="224">
        <v>132</v>
      </c>
      <c r="E9" s="223">
        <v>93</v>
      </c>
      <c r="F9" s="223"/>
      <c r="G9" s="238">
        <v>6</v>
      </c>
      <c r="H9" s="238">
        <v>2</v>
      </c>
      <c r="I9" s="238">
        <v>83</v>
      </c>
      <c r="J9" s="306">
        <f>SUM(G9*400+H9*100+I9)</f>
        <v>2683</v>
      </c>
      <c r="K9" s="282"/>
      <c r="L9" s="306">
        <f>SUM(G9*400+H9*100+I9)</f>
        <v>2683</v>
      </c>
      <c r="M9" s="282"/>
      <c r="N9" s="282"/>
      <c r="O9" s="282"/>
      <c r="P9" s="282"/>
      <c r="Q9" s="282"/>
      <c r="R9" s="282"/>
      <c r="S9" s="204"/>
      <c r="T9" s="282"/>
      <c r="U9" s="282"/>
      <c r="V9" s="354"/>
      <c r="W9" s="355"/>
      <c r="X9" s="223"/>
      <c r="Y9" s="233"/>
      <c r="Z9" s="228"/>
      <c r="AA9" s="228"/>
    </row>
    <row r="10" spans="1:27" s="8" customFormat="1" ht="24.6" customHeight="1">
      <c r="A10" s="221"/>
      <c r="B10" s="222" t="s">
        <v>433</v>
      </c>
      <c r="C10" s="223">
        <v>5792</v>
      </c>
      <c r="D10" s="224">
        <v>129</v>
      </c>
      <c r="E10" s="223">
        <v>92</v>
      </c>
      <c r="F10" s="223"/>
      <c r="G10" s="238">
        <v>6</v>
      </c>
      <c r="H10" s="238">
        <v>1</v>
      </c>
      <c r="I10" s="238">
        <v>89</v>
      </c>
      <c r="J10" s="306">
        <f>SUM(G10*400+H10*100+I10)</f>
        <v>2589</v>
      </c>
      <c r="K10" s="282"/>
      <c r="L10" s="306">
        <f t="shared" ref="L10:L39" si="0">SUM(G10*400+H10*100+I10)</f>
        <v>2589</v>
      </c>
      <c r="M10" s="282"/>
      <c r="N10" s="282"/>
      <c r="O10" s="282"/>
      <c r="P10" s="282"/>
      <c r="Q10" s="282"/>
      <c r="R10" s="282"/>
      <c r="S10" s="204"/>
      <c r="T10" s="282"/>
      <c r="U10" s="282"/>
      <c r="V10" s="354"/>
      <c r="W10" s="355"/>
      <c r="X10" s="223"/>
      <c r="Y10" s="233"/>
      <c r="Z10" s="228"/>
      <c r="AA10" s="228"/>
    </row>
    <row r="11" spans="1:27" s="8" customFormat="1" ht="24.6" customHeight="1">
      <c r="A11" s="221">
        <v>2</v>
      </c>
      <c r="B11" s="222" t="s">
        <v>433</v>
      </c>
      <c r="C11" s="223">
        <v>5478</v>
      </c>
      <c r="D11" s="224">
        <v>69</v>
      </c>
      <c r="E11" s="223">
        <v>69</v>
      </c>
      <c r="F11" s="223" t="s">
        <v>1286</v>
      </c>
      <c r="G11" s="238">
        <v>7</v>
      </c>
      <c r="H11" s="279" t="s">
        <v>73</v>
      </c>
      <c r="I11" s="279" t="s">
        <v>73</v>
      </c>
      <c r="J11" s="306">
        <f>SUM(G11*400)</f>
        <v>2800</v>
      </c>
      <c r="K11" s="282"/>
      <c r="L11" s="306">
        <f t="shared" si="0"/>
        <v>2800</v>
      </c>
      <c r="M11" s="282"/>
      <c r="N11" s="282"/>
      <c r="O11" s="282"/>
      <c r="P11" s="282"/>
      <c r="Q11" s="282"/>
      <c r="R11" s="282"/>
      <c r="S11" s="233"/>
      <c r="T11" s="282"/>
      <c r="U11" s="282"/>
      <c r="V11" s="354"/>
      <c r="W11" s="355"/>
      <c r="X11" s="223">
        <v>2</v>
      </c>
      <c r="Y11" s="233" t="s">
        <v>70</v>
      </c>
      <c r="Z11" s="228" t="s">
        <v>1920</v>
      </c>
      <c r="AA11" s="228" t="s">
        <v>1921</v>
      </c>
    </row>
    <row r="12" spans="1:27" s="8" customFormat="1" ht="24.6" customHeight="1">
      <c r="A12" s="221">
        <v>3</v>
      </c>
      <c r="B12" s="222" t="s">
        <v>433</v>
      </c>
      <c r="C12" s="223">
        <v>2728</v>
      </c>
      <c r="D12" s="224">
        <v>117</v>
      </c>
      <c r="E12" s="223"/>
      <c r="F12" s="223" t="s">
        <v>1286</v>
      </c>
      <c r="G12" s="223">
        <v>15</v>
      </c>
      <c r="H12" s="279" t="s">
        <v>73</v>
      </c>
      <c r="I12" s="279" t="s">
        <v>73</v>
      </c>
      <c r="J12" s="306">
        <f>SUM(G12*400)</f>
        <v>6000</v>
      </c>
      <c r="K12" s="282"/>
      <c r="L12" s="306">
        <f t="shared" si="0"/>
        <v>6000</v>
      </c>
      <c r="M12" s="282"/>
      <c r="N12" s="282"/>
      <c r="O12" s="282"/>
      <c r="P12" s="282"/>
      <c r="Q12" s="282"/>
      <c r="R12" s="282"/>
      <c r="S12" s="233"/>
      <c r="T12" s="282"/>
      <c r="U12" s="282"/>
      <c r="V12" s="354"/>
      <c r="W12" s="355"/>
      <c r="X12" s="223">
        <v>3</v>
      </c>
      <c r="Y12" s="233" t="s">
        <v>86</v>
      </c>
      <c r="Z12" s="228" t="s">
        <v>1922</v>
      </c>
      <c r="AA12" s="228" t="s">
        <v>1923</v>
      </c>
    </row>
    <row r="13" spans="1:27" s="8" customFormat="1" ht="24.6" customHeight="1">
      <c r="A13" s="221"/>
      <c r="B13" s="222" t="s">
        <v>433</v>
      </c>
      <c r="C13" s="223">
        <v>2332</v>
      </c>
      <c r="D13" s="224">
        <v>66</v>
      </c>
      <c r="E13" s="223"/>
      <c r="F13" s="223"/>
      <c r="G13" s="223">
        <v>28</v>
      </c>
      <c r="H13" s="223">
        <v>1</v>
      </c>
      <c r="I13" s="223">
        <v>13</v>
      </c>
      <c r="J13" s="306">
        <f>SUM(G13*400+H13*100+I13)</f>
        <v>11313</v>
      </c>
      <c r="K13" s="282"/>
      <c r="L13" s="306">
        <f t="shared" si="0"/>
        <v>11313</v>
      </c>
      <c r="M13" s="282"/>
      <c r="N13" s="282"/>
      <c r="O13" s="282"/>
      <c r="P13" s="282"/>
      <c r="Q13" s="282"/>
      <c r="R13" s="282"/>
      <c r="S13" s="233"/>
      <c r="T13" s="282"/>
      <c r="U13" s="282"/>
      <c r="V13" s="354"/>
      <c r="W13" s="355"/>
      <c r="X13" s="223"/>
      <c r="Y13" s="233"/>
      <c r="Z13" s="228"/>
      <c r="AA13" s="228"/>
    </row>
    <row r="14" spans="1:27" s="8" customFormat="1" ht="24.6" customHeight="1">
      <c r="A14" s="221"/>
      <c r="B14" s="222" t="s">
        <v>433</v>
      </c>
      <c r="C14" s="223">
        <v>3653</v>
      </c>
      <c r="D14" s="224">
        <v>72</v>
      </c>
      <c r="E14" s="223"/>
      <c r="F14" s="223"/>
      <c r="G14" s="223">
        <v>25</v>
      </c>
      <c r="H14" s="223">
        <v>2</v>
      </c>
      <c r="I14" s="223">
        <v>65</v>
      </c>
      <c r="J14" s="306">
        <f>SUM(G14*400+H14*100+I14)</f>
        <v>10265</v>
      </c>
      <c r="K14" s="282"/>
      <c r="L14" s="306">
        <f t="shared" si="0"/>
        <v>10265</v>
      </c>
      <c r="M14" s="282"/>
      <c r="N14" s="282"/>
      <c r="O14" s="282"/>
      <c r="P14" s="282"/>
      <c r="Q14" s="282"/>
      <c r="R14" s="282"/>
      <c r="S14" s="233"/>
      <c r="T14" s="282"/>
      <c r="U14" s="282"/>
      <c r="V14" s="354"/>
      <c r="W14" s="355"/>
      <c r="X14" s="223"/>
      <c r="Y14" s="233"/>
      <c r="Z14" s="228"/>
      <c r="AA14" s="228"/>
    </row>
    <row r="15" spans="1:27" s="8" customFormat="1" ht="24.6" customHeight="1">
      <c r="A15" s="221"/>
      <c r="B15" s="222" t="s">
        <v>433</v>
      </c>
      <c r="C15" s="223">
        <v>3892</v>
      </c>
      <c r="D15" s="224">
        <v>90</v>
      </c>
      <c r="E15" s="223"/>
      <c r="F15" s="223"/>
      <c r="G15" s="223">
        <v>28</v>
      </c>
      <c r="H15" s="279" t="s">
        <v>73</v>
      </c>
      <c r="I15" s="223">
        <v>23</v>
      </c>
      <c r="J15" s="306">
        <f>SUM(G15*400+I15)</f>
        <v>11223</v>
      </c>
      <c r="K15" s="282"/>
      <c r="L15" s="306">
        <f t="shared" si="0"/>
        <v>11223</v>
      </c>
      <c r="M15" s="282"/>
      <c r="N15" s="282"/>
      <c r="O15" s="282"/>
      <c r="P15" s="282"/>
      <c r="Q15" s="282"/>
      <c r="R15" s="282"/>
      <c r="S15" s="233"/>
      <c r="T15" s="282"/>
      <c r="U15" s="282"/>
      <c r="V15" s="354"/>
      <c r="W15" s="355"/>
      <c r="X15" s="223"/>
      <c r="Y15" s="233"/>
      <c r="Z15" s="228"/>
      <c r="AA15" s="228"/>
    </row>
    <row r="16" spans="1:27" s="8" customFormat="1" ht="24.6" customHeight="1">
      <c r="A16" s="221"/>
      <c r="B16" s="222" t="s">
        <v>106</v>
      </c>
      <c r="C16" s="223" t="s">
        <v>249</v>
      </c>
      <c r="D16" s="282" t="s">
        <v>249</v>
      </c>
      <c r="E16" s="223" t="s">
        <v>249</v>
      </c>
      <c r="F16" s="223"/>
      <c r="G16" s="223">
        <v>6</v>
      </c>
      <c r="H16" s="279" t="s">
        <v>73</v>
      </c>
      <c r="I16" s="279" t="s">
        <v>73</v>
      </c>
      <c r="J16" s="306">
        <f>SUM(G16*400)</f>
        <v>2400</v>
      </c>
      <c r="K16" s="282"/>
      <c r="L16" s="306">
        <f t="shared" si="0"/>
        <v>2400</v>
      </c>
      <c r="M16" s="282"/>
      <c r="N16" s="282"/>
      <c r="O16" s="282"/>
      <c r="P16" s="282"/>
      <c r="Q16" s="282"/>
      <c r="R16" s="282"/>
      <c r="S16" s="233"/>
      <c r="T16" s="282"/>
      <c r="U16" s="282"/>
      <c r="V16" s="354"/>
      <c r="W16" s="355"/>
      <c r="X16" s="223"/>
      <c r="Y16" s="233"/>
      <c r="Z16" s="228"/>
      <c r="AA16" s="228"/>
    </row>
    <row r="17" spans="1:27" s="8" customFormat="1" ht="24.6" customHeight="1">
      <c r="A17" s="221">
        <v>4</v>
      </c>
      <c r="B17" s="222" t="s">
        <v>433</v>
      </c>
      <c r="C17" s="223">
        <v>2524</v>
      </c>
      <c r="D17" s="224">
        <v>44</v>
      </c>
      <c r="E17" s="223">
        <v>24</v>
      </c>
      <c r="F17" s="223" t="s">
        <v>1286</v>
      </c>
      <c r="G17" s="223">
        <v>17</v>
      </c>
      <c r="H17" s="279" t="s">
        <v>73</v>
      </c>
      <c r="I17" s="223">
        <v>42</v>
      </c>
      <c r="J17" s="306">
        <f>SUM(G17*400+I17)</f>
        <v>6842</v>
      </c>
      <c r="K17" s="282"/>
      <c r="L17" s="306">
        <f t="shared" si="0"/>
        <v>6842</v>
      </c>
      <c r="M17" s="282"/>
      <c r="N17" s="282"/>
      <c r="O17" s="282"/>
      <c r="P17" s="282"/>
      <c r="Q17" s="282"/>
      <c r="R17" s="282"/>
      <c r="S17" s="233"/>
      <c r="T17" s="282"/>
      <c r="U17" s="282"/>
      <c r="V17" s="354"/>
      <c r="W17" s="355"/>
      <c r="X17" s="223">
        <v>4</v>
      </c>
      <c r="Y17" s="233" t="s">
        <v>70</v>
      </c>
      <c r="Z17" s="228" t="s">
        <v>1924</v>
      </c>
      <c r="AA17" s="228" t="s">
        <v>1925</v>
      </c>
    </row>
    <row r="18" spans="1:27" s="8" customFormat="1" ht="24.6" customHeight="1">
      <c r="A18" s="221">
        <v>5</v>
      </c>
      <c r="B18" s="222" t="s">
        <v>433</v>
      </c>
      <c r="C18" s="223">
        <v>4671</v>
      </c>
      <c r="D18" s="224">
        <v>68</v>
      </c>
      <c r="E18" s="223">
        <v>71</v>
      </c>
      <c r="F18" s="223" t="s">
        <v>1286</v>
      </c>
      <c r="G18" s="223">
        <v>7</v>
      </c>
      <c r="H18" s="279" t="s">
        <v>73</v>
      </c>
      <c r="I18" s="223">
        <v>92</v>
      </c>
      <c r="J18" s="306">
        <f>SUM(G18*400+I18)</f>
        <v>2892</v>
      </c>
      <c r="K18" s="282"/>
      <c r="L18" s="306">
        <f t="shared" si="0"/>
        <v>2892</v>
      </c>
      <c r="M18" s="282"/>
      <c r="N18" s="282"/>
      <c r="O18" s="282"/>
      <c r="P18" s="282"/>
      <c r="Q18" s="282"/>
      <c r="R18" s="282"/>
      <c r="S18" s="233"/>
      <c r="T18" s="282"/>
      <c r="U18" s="282"/>
      <c r="V18" s="354"/>
      <c r="W18" s="355"/>
      <c r="X18" s="223">
        <v>5</v>
      </c>
      <c r="Y18" s="233" t="s">
        <v>70</v>
      </c>
      <c r="Z18" s="228" t="s">
        <v>1926</v>
      </c>
      <c r="AA18" s="228" t="s">
        <v>1927</v>
      </c>
    </row>
    <row r="19" spans="1:27" s="8" customFormat="1" ht="21.6" customHeight="1">
      <c r="A19" s="221"/>
      <c r="B19" s="222" t="s">
        <v>433</v>
      </c>
      <c r="C19" s="223">
        <v>4672</v>
      </c>
      <c r="D19" s="224">
        <v>86</v>
      </c>
      <c r="E19" s="223">
        <v>72</v>
      </c>
      <c r="F19" s="223" t="s">
        <v>1286</v>
      </c>
      <c r="G19" s="223">
        <v>13</v>
      </c>
      <c r="H19" s="279">
        <v>0</v>
      </c>
      <c r="I19" s="223">
        <v>48</v>
      </c>
      <c r="J19" s="306">
        <f>SUM(G19*400+I19)</f>
        <v>5248</v>
      </c>
      <c r="K19" s="282"/>
      <c r="L19" s="306">
        <f>SUM(G19*400+H19*100+I19)</f>
        <v>5248</v>
      </c>
      <c r="M19" s="282"/>
      <c r="N19" s="282"/>
      <c r="O19" s="282"/>
      <c r="P19" s="282"/>
      <c r="Q19" s="282"/>
      <c r="R19" s="282"/>
      <c r="S19" s="233"/>
      <c r="T19" s="282"/>
      <c r="U19" s="282"/>
      <c r="V19" s="354"/>
      <c r="W19" s="355"/>
      <c r="X19" s="223"/>
      <c r="Y19" s="233"/>
      <c r="Z19" s="228"/>
      <c r="AA19" s="228"/>
    </row>
    <row r="20" spans="1:27" s="8" customFormat="1" ht="24.6" customHeight="1">
      <c r="A20" s="221">
        <v>6</v>
      </c>
      <c r="B20" s="222" t="s">
        <v>433</v>
      </c>
      <c r="C20" s="223">
        <v>2622</v>
      </c>
      <c r="D20" s="224">
        <v>68</v>
      </c>
      <c r="E20" s="223">
        <v>22</v>
      </c>
      <c r="F20" s="223" t="s">
        <v>1286</v>
      </c>
      <c r="G20" s="223">
        <v>11</v>
      </c>
      <c r="H20" s="279" t="s">
        <v>73</v>
      </c>
      <c r="I20" s="279" t="s">
        <v>73</v>
      </c>
      <c r="J20" s="306">
        <f>SUM(G20*400)</f>
        <v>4400</v>
      </c>
      <c r="K20" s="282"/>
      <c r="L20" s="306">
        <f t="shared" si="0"/>
        <v>4400</v>
      </c>
      <c r="M20" s="282"/>
      <c r="N20" s="282"/>
      <c r="O20" s="282"/>
      <c r="P20" s="282"/>
      <c r="Q20" s="282"/>
      <c r="R20" s="282"/>
      <c r="S20" s="233"/>
      <c r="T20" s="282"/>
      <c r="U20" s="282"/>
      <c r="V20" s="354"/>
      <c r="W20" s="355"/>
      <c r="X20" s="223">
        <v>6</v>
      </c>
      <c r="Y20" s="233" t="s">
        <v>70</v>
      </c>
      <c r="Z20" s="228" t="s">
        <v>1928</v>
      </c>
      <c r="AA20" s="228" t="s">
        <v>1929</v>
      </c>
    </row>
    <row r="21" spans="1:27" s="8" customFormat="1" ht="24.6" customHeight="1">
      <c r="A21" s="221"/>
      <c r="B21" s="222" t="s">
        <v>433</v>
      </c>
      <c r="C21" s="223" t="s">
        <v>249</v>
      </c>
      <c r="D21" s="224">
        <v>95</v>
      </c>
      <c r="E21" s="223" t="s">
        <v>249</v>
      </c>
      <c r="F21" s="223"/>
      <c r="G21" s="223">
        <v>14</v>
      </c>
      <c r="H21" s="279" t="s">
        <v>73</v>
      </c>
      <c r="I21" s="279" t="s">
        <v>73</v>
      </c>
      <c r="J21" s="306">
        <f>SUM(G21*400)</f>
        <v>5600</v>
      </c>
      <c r="K21" s="282"/>
      <c r="L21" s="306">
        <f t="shared" si="0"/>
        <v>5600</v>
      </c>
      <c r="M21" s="282"/>
      <c r="N21" s="282"/>
      <c r="O21" s="282"/>
      <c r="P21" s="282"/>
      <c r="Q21" s="282"/>
      <c r="R21" s="282"/>
      <c r="S21" s="233"/>
      <c r="T21" s="282"/>
      <c r="U21" s="282"/>
      <c r="V21" s="354"/>
      <c r="W21" s="355"/>
      <c r="X21" s="223"/>
      <c r="Y21" s="233"/>
      <c r="Z21" s="228"/>
      <c r="AA21" s="228"/>
    </row>
    <row r="22" spans="1:27" s="8" customFormat="1" ht="24.6" customHeight="1">
      <c r="A22" s="221"/>
      <c r="B22" s="222" t="s">
        <v>433</v>
      </c>
      <c r="C22" s="223" t="s">
        <v>249</v>
      </c>
      <c r="D22" s="224">
        <v>83</v>
      </c>
      <c r="E22" s="223" t="s">
        <v>249</v>
      </c>
      <c r="F22" s="223"/>
      <c r="G22" s="223">
        <v>10</v>
      </c>
      <c r="H22" s="279" t="s">
        <v>73</v>
      </c>
      <c r="I22" s="279" t="s">
        <v>73</v>
      </c>
      <c r="J22" s="306">
        <f>SUM(G22*400)</f>
        <v>4000</v>
      </c>
      <c r="K22" s="282"/>
      <c r="L22" s="306">
        <f t="shared" si="0"/>
        <v>4000</v>
      </c>
      <c r="M22" s="282"/>
      <c r="N22" s="282"/>
      <c r="O22" s="282"/>
      <c r="P22" s="282"/>
      <c r="Q22" s="282"/>
      <c r="R22" s="282"/>
      <c r="S22" s="233"/>
      <c r="T22" s="282"/>
      <c r="U22" s="282"/>
      <c r="V22" s="354"/>
      <c r="W22" s="355"/>
      <c r="X22" s="223"/>
      <c r="Y22" s="233"/>
      <c r="Z22" s="228"/>
      <c r="AA22" s="228"/>
    </row>
    <row r="23" spans="1:27" s="8" customFormat="1" ht="24.6" customHeight="1">
      <c r="A23" s="221">
        <v>7</v>
      </c>
      <c r="B23" s="222" t="s">
        <v>433</v>
      </c>
      <c r="C23" s="223">
        <v>5713</v>
      </c>
      <c r="D23" s="224">
        <v>130</v>
      </c>
      <c r="E23" s="223">
        <v>13</v>
      </c>
      <c r="F23" s="223" t="s">
        <v>1286</v>
      </c>
      <c r="G23" s="223">
        <v>4</v>
      </c>
      <c r="H23" s="223">
        <v>1</v>
      </c>
      <c r="I23" s="223">
        <v>43</v>
      </c>
      <c r="J23" s="306">
        <f>SUM(G23*400+H23*100+I23)</f>
        <v>1743</v>
      </c>
      <c r="K23" s="282"/>
      <c r="L23" s="306">
        <f t="shared" si="0"/>
        <v>1743</v>
      </c>
      <c r="M23" s="282"/>
      <c r="N23" s="282"/>
      <c r="O23" s="282"/>
      <c r="P23" s="282"/>
      <c r="Q23" s="282"/>
      <c r="R23" s="282"/>
      <c r="S23" s="233"/>
      <c r="T23" s="282"/>
      <c r="U23" s="282"/>
      <c r="V23" s="354"/>
      <c r="W23" s="355"/>
      <c r="X23" s="223">
        <v>7</v>
      </c>
      <c r="Y23" s="233" t="s">
        <v>70</v>
      </c>
      <c r="Z23" s="228" t="s">
        <v>1930</v>
      </c>
      <c r="AA23" s="228" t="s">
        <v>1931</v>
      </c>
    </row>
    <row r="24" spans="1:27" s="8" customFormat="1" ht="24.6" customHeight="1">
      <c r="A24" s="221"/>
      <c r="B24" s="222" t="s">
        <v>433</v>
      </c>
      <c r="C24" s="223">
        <v>5714</v>
      </c>
      <c r="D24" s="224">
        <v>133</v>
      </c>
      <c r="E24" s="223">
        <v>14</v>
      </c>
      <c r="F24" s="223"/>
      <c r="G24" s="223">
        <v>4</v>
      </c>
      <c r="H24" s="223">
        <v>2</v>
      </c>
      <c r="I24" s="279">
        <v>51</v>
      </c>
      <c r="J24" s="306">
        <f>SUM(G24*400+H24*100+I24)</f>
        <v>1851</v>
      </c>
      <c r="K24" s="282"/>
      <c r="L24" s="306">
        <f t="shared" si="0"/>
        <v>1851</v>
      </c>
      <c r="M24" s="282"/>
      <c r="N24" s="282"/>
      <c r="O24" s="282"/>
      <c r="P24" s="282"/>
      <c r="Q24" s="282"/>
      <c r="R24" s="282"/>
      <c r="S24" s="233"/>
      <c r="T24" s="282"/>
      <c r="U24" s="282"/>
      <c r="V24" s="354"/>
      <c r="W24" s="355"/>
      <c r="X24" s="223"/>
      <c r="Y24" s="332"/>
      <c r="Z24" s="287"/>
      <c r="AA24" s="228"/>
    </row>
    <row r="25" spans="1:27" s="8" customFormat="1" ht="19.8" customHeight="1">
      <c r="A25" s="221">
        <v>8</v>
      </c>
      <c r="B25" s="222" t="s">
        <v>433</v>
      </c>
      <c r="C25" s="223">
        <v>7659</v>
      </c>
      <c r="D25" s="224">
        <v>200</v>
      </c>
      <c r="E25" s="223">
        <v>59</v>
      </c>
      <c r="F25" s="223" t="s">
        <v>1286</v>
      </c>
      <c r="G25" s="223">
        <v>19</v>
      </c>
      <c r="H25" s="223">
        <v>2</v>
      </c>
      <c r="I25" s="223">
        <v>77</v>
      </c>
      <c r="J25" s="306">
        <f>SUM(G25*400+H25*100+I25)</f>
        <v>7877</v>
      </c>
      <c r="K25" s="282"/>
      <c r="L25" s="306">
        <f t="shared" si="0"/>
        <v>7877</v>
      </c>
      <c r="M25" s="282"/>
      <c r="N25" s="282"/>
      <c r="O25" s="282"/>
      <c r="P25" s="282"/>
      <c r="Q25" s="282"/>
      <c r="R25" s="282"/>
      <c r="S25" s="233"/>
      <c r="T25" s="282"/>
      <c r="U25" s="282"/>
      <c r="V25" s="354"/>
      <c r="W25" s="355"/>
      <c r="X25" s="223">
        <v>8</v>
      </c>
      <c r="Y25" s="233" t="s">
        <v>70</v>
      </c>
      <c r="Z25" s="228" t="s">
        <v>1932</v>
      </c>
      <c r="AA25" s="228" t="s">
        <v>1933</v>
      </c>
    </row>
    <row r="26" spans="1:27" s="8" customFormat="1" ht="19.8" customHeight="1">
      <c r="A26" s="221">
        <v>9</v>
      </c>
      <c r="B26" s="222" t="s">
        <v>433</v>
      </c>
      <c r="C26" s="223">
        <v>5937</v>
      </c>
      <c r="D26" s="224">
        <v>55</v>
      </c>
      <c r="E26" s="223">
        <v>37</v>
      </c>
      <c r="F26" s="223" t="s">
        <v>1286</v>
      </c>
      <c r="G26" s="223">
        <v>11</v>
      </c>
      <c r="H26" s="223">
        <v>1</v>
      </c>
      <c r="I26" s="223">
        <v>96</v>
      </c>
      <c r="J26" s="306">
        <f>SUM(G26*400+H26*100+I26)</f>
        <v>4596</v>
      </c>
      <c r="K26" s="282"/>
      <c r="L26" s="306">
        <f t="shared" si="0"/>
        <v>4596</v>
      </c>
      <c r="M26" s="282"/>
      <c r="N26" s="282"/>
      <c r="O26" s="282"/>
      <c r="P26" s="282"/>
      <c r="Q26" s="282"/>
      <c r="R26" s="282"/>
      <c r="S26" s="233"/>
      <c r="T26" s="282"/>
      <c r="U26" s="282"/>
      <c r="V26" s="354"/>
      <c r="W26" s="355"/>
      <c r="X26" s="223">
        <v>9</v>
      </c>
      <c r="Y26" s="233" t="s">
        <v>70</v>
      </c>
      <c r="Z26" s="228" t="s">
        <v>1934</v>
      </c>
      <c r="AA26" s="228" t="s">
        <v>1935</v>
      </c>
    </row>
    <row r="27" spans="1:27" s="8" customFormat="1" ht="19.8" customHeight="1">
      <c r="A27" s="221"/>
      <c r="B27" s="222" t="s">
        <v>106</v>
      </c>
      <c r="C27" s="223" t="s">
        <v>249</v>
      </c>
      <c r="D27" s="223" t="s">
        <v>249</v>
      </c>
      <c r="E27" s="223" t="s">
        <v>249</v>
      </c>
      <c r="F27" s="223"/>
      <c r="G27" s="223">
        <v>4</v>
      </c>
      <c r="H27" s="279" t="s">
        <v>73</v>
      </c>
      <c r="I27" s="279" t="s">
        <v>73</v>
      </c>
      <c r="J27" s="306">
        <f>SUM(G27*400)</f>
        <v>1600</v>
      </c>
      <c r="K27" s="282"/>
      <c r="L27" s="306">
        <f t="shared" si="0"/>
        <v>1600</v>
      </c>
      <c r="M27" s="282"/>
      <c r="N27" s="282"/>
      <c r="O27" s="282"/>
      <c r="P27" s="282"/>
      <c r="Q27" s="282"/>
      <c r="R27" s="282"/>
      <c r="S27" s="233"/>
      <c r="T27" s="282"/>
      <c r="U27" s="282"/>
      <c r="V27" s="354"/>
      <c r="W27" s="355"/>
      <c r="X27" s="223"/>
      <c r="Y27" s="233"/>
      <c r="Z27" s="228"/>
      <c r="AA27" s="228"/>
    </row>
    <row r="28" spans="1:27" s="8" customFormat="1" ht="19.8" customHeight="1">
      <c r="A28" s="221">
        <v>10</v>
      </c>
      <c r="B28" s="222" t="s">
        <v>433</v>
      </c>
      <c r="C28" s="223">
        <v>5954</v>
      </c>
      <c r="D28" s="224">
        <v>62</v>
      </c>
      <c r="E28" s="223">
        <v>54</v>
      </c>
      <c r="F28" s="223" t="s">
        <v>1286</v>
      </c>
      <c r="G28" s="223">
        <v>5</v>
      </c>
      <c r="H28" s="223">
        <v>1</v>
      </c>
      <c r="I28" s="279" t="s">
        <v>102</v>
      </c>
      <c r="J28" s="306">
        <f>SUM(G28*400+H28*100+I28)</f>
        <v>2103</v>
      </c>
      <c r="K28" s="282"/>
      <c r="L28" s="306">
        <f t="shared" si="0"/>
        <v>2103</v>
      </c>
      <c r="M28" s="282"/>
      <c r="N28" s="282"/>
      <c r="O28" s="282"/>
      <c r="P28" s="282"/>
      <c r="Q28" s="282"/>
      <c r="R28" s="282"/>
      <c r="S28" s="233"/>
      <c r="T28" s="282"/>
      <c r="U28" s="282"/>
      <c r="V28" s="354"/>
      <c r="W28" s="355"/>
      <c r="X28" s="223">
        <v>10</v>
      </c>
      <c r="Y28" s="233" t="s">
        <v>70</v>
      </c>
      <c r="Z28" s="228" t="s">
        <v>1936</v>
      </c>
      <c r="AA28" s="228" t="s">
        <v>1937</v>
      </c>
    </row>
    <row r="29" spans="1:27" s="8" customFormat="1" ht="19.8" customHeight="1">
      <c r="A29" s="221">
        <v>11</v>
      </c>
      <c r="B29" s="222" t="s">
        <v>433</v>
      </c>
      <c r="C29" s="223">
        <v>2940</v>
      </c>
      <c r="D29" s="224">
        <v>28</v>
      </c>
      <c r="E29" s="223">
        <v>40</v>
      </c>
      <c r="F29" s="223" t="s">
        <v>1286</v>
      </c>
      <c r="G29" s="279" t="s">
        <v>73</v>
      </c>
      <c r="H29" s="223">
        <v>3</v>
      </c>
      <c r="I29" s="223">
        <v>26</v>
      </c>
      <c r="J29" s="306">
        <f>SUM(H29*100+I29)</f>
        <v>326</v>
      </c>
      <c r="K29" s="282"/>
      <c r="L29" s="306">
        <f t="shared" si="0"/>
        <v>326</v>
      </c>
      <c r="M29" s="282"/>
      <c r="N29" s="282"/>
      <c r="O29" s="282"/>
      <c r="P29" s="282"/>
      <c r="Q29" s="282"/>
      <c r="R29" s="282"/>
      <c r="S29" s="233"/>
      <c r="T29" s="282"/>
      <c r="U29" s="282"/>
      <c r="V29" s="354"/>
      <c r="W29" s="355"/>
      <c r="X29" s="223">
        <v>11</v>
      </c>
      <c r="Y29" s="233" t="s">
        <v>63</v>
      </c>
      <c r="Z29" s="228" t="s">
        <v>1938</v>
      </c>
      <c r="AA29" s="228" t="s">
        <v>1939</v>
      </c>
    </row>
    <row r="30" spans="1:27" s="8" customFormat="1" ht="19.8" customHeight="1">
      <c r="A30" s="221"/>
      <c r="B30" s="222" t="s">
        <v>433</v>
      </c>
      <c r="C30" s="223">
        <v>2941</v>
      </c>
      <c r="D30" s="224">
        <v>22</v>
      </c>
      <c r="E30" s="223">
        <v>41</v>
      </c>
      <c r="F30" s="223"/>
      <c r="G30" s="223">
        <v>7</v>
      </c>
      <c r="H30" s="223">
        <v>2</v>
      </c>
      <c r="I30" s="223">
        <v>67</v>
      </c>
      <c r="J30" s="306">
        <f>SUM(G30*400+H30*100+I30)</f>
        <v>3067</v>
      </c>
      <c r="K30" s="282"/>
      <c r="L30" s="306">
        <f t="shared" si="0"/>
        <v>3067</v>
      </c>
      <c r="M30" s="282"/>
      <c r="N30" s="282"/>
      <c r="O30" s="282"/>
      <c r="P30" s="282"/>
      <c r="Q30" s="282"/>
      <c r="R30" s="282"/>
      <c r="S30" s="233"/>
      <c r="T30" s="282"/>
      <c r="U30" s="282"/>
      <c r="V30" s="354"/>
      <c r="W30" s="355"/>
      <c r="X30" s="223"/>
      <c r="Y30" s="233"/>
      <c r="Z30" s="228"/>
      <c r="AA30" s="228"/>
    </row>
    <row r="31" spans="1:27" s="15" customFormat="1" ht="19.8" customHeight="1">
      <c r="A31" s="255">
        <v>12</v>
      </c>
      <c r="B31" s="260" t="s">
        <v>433</v>
      </c>
      <c r="C31" s="261">
        <v>3484</v>
      </c>
      <c r="D31" s="224">
        <v>82</v>
      </c>
      <c r="E31" s="261">
        <v>84</v>
      </c>
      <c r="F31" s="261" t="s">
        <v>1286</v>
      </c>
      <c r="G31" s="261">
        <v>28</v>
      </c>
      <c r="H31" s="279" t="s">
        <v>73</v>
      </c>
      <c r="I31" s="261">
        <v>68</v>
      </c>
      <c r="J31" s="306">
        <f>SUM(G31*400+I31)</f>
        <v>11268</v>
      </c>
      <c r="K31" s="314"/>
      <c r="L31" s="306">
        <f t="shared" si="0"/>
        <v>11268</v>
      </c>
      <c r="M31" s="314"/>
      <c r="N31" s="314"/>
      <c r="O31" s="314"/>
      <c r="P31" s="314"/>
      <c r="Q31" s="314"/>
      <c r="R31" s="314"/>
      <c r="S31" s="233"/>
      <c r="T31" s="314"/>
      <c r="U31" s="314"/>
      <c r="V31" s="356"/>
      <c r="W31" s="357"/>
      <c r="X31" s="261">
        <v>12</v>
      </c>
      <c r="Y31" s="283" t="s">
        <v>70</v>
      </c>
      <c r="Z31" s="284" t="s">
        <v>1940</v>
      </c>
      <c r="AA31" s="284" t="s">
        <v>1941</v>
      </c>
    </row>
    <row r="32" spans="1:27" s="15" customFormat="1" ht="19.8" customHeight="1">
      <c r="A32" s="255">
        <v>13</v>
      </c>
      <c r="B32" s="260" t="s">
        <v>433</v>
      </c>
      <c r="C32" s="261">
        <v>3877</v>
      </c>
      <c r="D32" s="224">
        <v>79</v>
      </c>
      <c r="E32" s="261">
        <v>77</v>
      </c>
      <c r="F32" s="261" t="s">
        <v>1286</v>
      </c>
      <c r="G32" s="261">
        <v>9</v>
      </c>
      <c r="H32" s="279">
        <v>1</v>
      </c>
      <c r="I32" s="261">
        <v>43</v>
      </c>
      <c r="J32" s="306">
        <f>SUM(G32*400+I32)</f>
        <v>3643</v>
      </c>
      <c r="K32" s="314"/>
      <c r="L32" s="306">
        <f t="shared" si="0"/>
        <v>3743</v>
      </c>
      <c r="M32" s="314"/>
      <c r="N32" s="314"/>
      <c r="O32" s="314"/>
      <c r="P32" s="314"/>
      <c r="Q32" s="314"/>
      <c r="R32" s="314"/>
      <c r="S32" s="233"/>
      <c r="T32" s="314"/>
      <c r="U32" s="314"/>
      <c r="V32" s="356"/>
      <c r="W32" s="357"/>
      <c r="X32" s="261">
        <v>13</v>
      </c>
      <c r="Y32" s="283" t="s">
        <v>63</v>
      </c>
      <c r="Z32" s="284" t="s">
        <v>1942</v>
      </c>
      <c r="AA32" s="284" t="s">
        <v>1943</v>
      </c>
    </row>
    <row r="33" spans="1:27" s="15" customFormat="1" ht="19.8" customHeight="1">
      <c r="A33" s="221">
        <v>14</v>
      </c>
      <c r="B33" s="222" t="s">
        <v>433</v>
      </c>
      <c r="C33" s="223">
        <v>2734</v>
      </c>
      <c r="D33" s="224">
        <v>12</v>
      </c>
      <c r="E33" s="223">
        <v>34</v>
      </c>
      <c r="F33" s="223" t="s">
        <v>1286</v>
      </c>
      <c r="G33" s="238">
        <v>14</v>
      </c>
      <c r="H33" s="238">
        <v>2</v>
      </c>
      <c r="I33" s="238">
        <v>49</v>
      </c>
      <c r="J33" s="306">
        <f>SUM(G33*400+H33*100+I33)</f>
        <v>5849</v>
      </c>
      <c r="K33" s="314"/>
      <c r="L33" s="306">
        <f t="shared" si="0"/>
        <v>5849</v>
      </c>
      <c r="M33" s="314"/>
      <c r="N33" s="314"/>
      <c r="O33" s="314"/>
      <c r="P33" s="314"/>
      <c r="Q33" s="314"/>
      <c r="R33" s="314"/>
      <c r="S33" s="233"/>
      <c r="T33" s="314"/>
      <c r="U33" s="314"/>
      <c r="V33" s="356"/>
      <c r="W33" s="357"/>
      <c r="X33" s="223">
        <v>14</v>
      </c>
      <c r="Y33" s="233" t="s">
        <v>63</v>
      </c>
      <c r="Z33" s="228" t="s">
        <v>1944</v>
      </c>
      <c r="AA33" s="228" t="s">
        <v>1945</v>
      </c>
    </row>
    <row r="34" spans="1:27" s="15" customFormat="1" ht="19.8" customHeight="1">
      <c r="A34" s="221">
        <v>15</v>
      </c>
      <c r="B34" s="222" t="s">
        <v>433</v>
      </c>
      <c r="C34" s="223">
        <v>4250</v>
      </c>
      <c r="D34" s="224">
        <v>77</v>
      </c>
      <c r="E34" s="223">
        <v>50</v>
      </c>
      <c r="F34" s="223" t="s">
        <v>1286</v>
      </c>
      <c r="G34" s="223">
        <v>3</v>
      </c>
      <c r="H34" s="279" t="s">
        <v>73</v>
      </c>
      <c r="I34" s="223">
        <v>63</v>
      </c>
      <c r="J34" s="306">
        <f>SUM(G34*400+I34)</f>
        <v>1263</v>
      </c>
      <c r="K34" s="314"/>
      <c r="L34" s="306">
        <f t="shared" si="0"/>
        <v>1263</v>
      </c>
      <c r="M34" s="314"/>
      <c r="N34" s="314"/>
      <c r="O34" s="314"/>
      <c r="P34" s="314"/>
      <c r="Q34" s="314"/>
      <c r="R34" s="314"/>
      <c r="S34" s="233"/>
      <c r="T34" s="314"/>
      <c r="U34" s="314"/>
      <c r="V34" s="356"/>
      <c r="W34" s="357"/>
      <c r="X34" s="223">
        <v>15</v>
      </c>
      <c r="Y34" s="233" t="s">
        <v>63</v>
      </c>
      <c r="Z34" s="228" t="s">
        <v>1946</v>
      </c>
      <c r="AA34" s="228" t="s">
        <v>1947</v>
      </c>
    </row>
    <row r="35" spans="1:27" s="15" customFormat="1" ht="19.8" customHeight="1">
      <c r="A35" s="221"/>
      <c r="B35" s="222" t="s">
        <v>433</v>
      </c>
      <c r="C35" s="223">
        <v>4247</v>
      </c>
      <c r="D35" s="224">
        <v>98</v>
      </c>
      <c r="E35" s="223">
        <v>47</v>
      </c>
      <c r="F35" s="223"/>
      <c r="G35" s="223">
        <v>17</v>
      </c>
      <c r="H35" s="279" t="s">
        <v>73</v>
      </c>
      <c r="I35" s="223">
        <v>32</v>
      </c>
      <c r="J35" s="306">
        <f>SUM(G35*400+I35)</f>
        <v>6832</v>
      </c>
      <c r="K35" s="314"/>
      <c r="L35" s="306">
        <f t="shared" si="0"/>
        <v>6832</v>
      </c>
      <c r="M35" s="314"/>
      <c r="N35" s="314"/>
      <c r="O35" s="314"/>
      <c r="P35" s="314"/>
      <c r="Q35" s="314"/>
      <c r="R35" s="314"/>
      <c r="S35" s="233"/>
      <c r="T35" s="314"/>
      <c r="U35" s="314"/>
      <c r="V35" s="356"/>
      <c r="W35" s="357"/>
      <c r="X35" s="223"/>
      <c r="Y35" s="233"/>
      <c r="Z35" s="228"/>
      <c r="AA35" s="228"/>
    </row>
    <row r="36" spans="1:27" s="8" customFormat="1" ht="19.8" customHeight="1">
      <c r="A36" s="221">
        <v>16</v>
      </c>
      <c r="B36" s="222" t="s">
        <v>433</v>
      </c>
      <c r="C36" s="223">
        <v>3888</v>
      </c>
      <c r="D36" s="224">
        <v>77</v>
      </c>
      <c r="E36" s="223">
        <v>88</v>
      </c>
      <c r="F36" s="223" t="s">
        <v>1286</v>
      </c>
      <c r="G36" s="223">
        <v>30</v>
      </c>
      <c r="H36" s="223">
        <v>1</v>
      </c>
      <c r="I36" s="279" t="s">
        <v>102</v>
      </c>
      <c r="J36" s="306">
        <f>SUM(G36*400+H36*100+I36)</f>
        <v>12103</v>
      </c>
      <c r="K36" s="282"/>
      <c r="L36" s="306">
        <f t="shared" si="0"/>
        <v>12103</v>
      </c>
      <c r="M36" s="282"/>
      <c r="N36" s="282"/>
      <c r="O36" s="282"/>
      <c r="P36" s="282"/>
      <c r="Q36" s="282"/>
      <c r="R36" s="282"/>
      <c r="S36" s="233"/>
      <c r="T36" s="282"/>
      <c r="U36" s="282"/>
      <c r="V36" s="354"/>
      <c r="W36" s="355"/>
      <c r="X36" s="223">
        <v>16</v>
      </c>
      <c r="Y36" s="233" t="s">
        <v>63</v>
      </c>
      <c r="Z36" s="228" t="s">
        <v>1948</v>
      </c>
      <c r="AA36" s="228" t="s">
        <v>1949</v>
      </c>
    </row>
    <row r="37" spans="1:27" s="8" customFormat="1" ht="19.8" customHeight="1">
      <c r="A37" s="221">
        <v>17</v>
      </c>
      <c r="B37" s="222" t="s">
        <v>433</v>
      </c>
      <c r="C37" s="223">
        <v>5115</v>
      </c>
      <c r="D37" s="224">
        <v>88</v>
      </c>
      <c r="E37" s="223">
        <v>15</v>
      </c>
      <c r="F37" s="223" t="s">
        <v>1286</v>
      </c>
      <c r="G37" s="223">
        <v>20</v>
      </c>
      <c r="H37" s="223">
        <v>1</v>
      </c>
      <c r="I37" s="223">
        <v>77</v>
      </c>
      <c r="J37" s="306">
        <f>SUM(G37*400+H37*100+I37)</f>
        <v>8177</v>
      </c>
      <c r="K37" s="282"/>
      <c r="L37" s="306">
        <f t="shared" si="0"/>
        <v>8177</v>
      </c>
      <c r="M37" s="282"/>
      <c r="N37" s="282"/>
      <c r="O37" s="282"/>
      <c r="P37" s="282"/>
      <c r="Q37" s="282"/>
      <c r="R37" s="282"/>
      <c r="S37" s="233"/>
      <c r="T37" s="282"/>
      <c r="U37" s="282"/>
      <c r="V37" s="354"/>
      <c r="W37" s="355"/>
      <c r="X37" s="223">
        <v>17</v>
      </c>
      <c r="Y37" s="233" t="s">
        <v>70</v>
      </c>
      <c r="Z37" s="228" t="s">
        <v>1950</v>
      </c>
      <c r="AA37" s="228" t="s">
        <v>1949</v>
      </c>
    </row>
    <row r="38" spans="1:27" s="8" customFormat="1" ht="19.8" customHeight="1">
      <c r="A38" s="221"/>
      <c r="B38" s="222" t="s">
        <v>433</v>
      </c>
      <c r="C38" s="223">
        <v>5891</v>
      </c>
      <c r="D38" s="224">
        <v>139</v>
      </c>
      <c r="E38" s="223">
        <v>91</v>
      </c>
      <c r="F38" s="223"/>
      <c r="G38" s="223">
        <v>7</v>
      </c>
      <c r="H38" s="223">
        <v>3</v>
      </c>
      <c r="I38" s="223">
        <v>62</v>
      </c>
      <c r="J38" s="306">
        <f>SUM(G38*400+H38*100+I38)</f>
        <v>3162</v>
      </c>
      <c r="K38" s="282"/>
      <c r="L38" s="306">
        <f t="shared" si="0"/>
        <v>3162</v>
      </c>
      <c r="M38" s="282"/>
      <c r="N38" s="282"/>
      <c r="O38" s="282"/>
      <c r="P38" s="282"/>
      <c r="Q38" s="282"/>
      <c r="R38" s="282"/>
      <c r="S38" s="233"/>
      <c r="T38" s="282"/>
      <c r="U38" s="282"/>
      <c r="V38" s="354"/>
      <c r="W38" s="355"/>
      <c r="X38" s="223"/>
      <c r="Y38" s="233"/>
      <c r="Z38" s="228"/>
      <c r="AA38" s="228"/>
    </row>
    <row r="39" spans="1:27" s="8" customFormat="1" ht="19.8" customHeight="1">
      <c r="A39" s="221">
        <v>18</v>
      </c>
      <c r="B39" s="222" t="s">
        <v>433</v>
      </c>
      <c r="C39" s="223">
        <v>4682</v>
      </c>
      <c r="D39" s="224">
        <v>35</v>
      </c>
      <c r="E39" s="223">
        <v>72</v>
      </c>
      <c r="F39" s="223" t="s">
        <v>1286</v>
      </c>
      <c r="G39" s="223">
        <v>12</v>
      </c>
      <c r="H39" s="223">
        <v>1</v>
      </c>
      <c r="I39" s="279">
        <v>10</v>
      </c>
      <c r="J39" s="306">
        <f>SUM(G39*400+H39*100+I39)</f>
        <v>4910</v>
      </c>
      <c r="K39" s="282"/>
      <c r="L39" s="306">
        <f t="shared" si="0"/>
        <v>4910</v>
      </c>
      <c r="M39" s="282"/>
      <c r="N39" s="282"/>
      <c r="O39" s="282"/>
      <c r="P39" s="282"/>
      <c r="Q39" s="282"/>
      <c r="R39" s="282"/>
      <c r="S39" s="233"/>
      <c r="T39" s="282"/>
      <c r="U39" s="282"/>
      <c r="V39" s="354"/>
      <c r="W39" s="355"/>
      <c r="X39" s="223">
        <v>18</v>
      </c>
      <c r="Y39" s="233" t="s">
        <v>70</v>
      </c>
      <c r="Z39" s="228" t="s">
        <v>1951</v>
      </c>
      <c r="AA39" s="228" t="s">
        <v>1952</v>
      </c>
    </row>
    <row r="40" spans="1:27" s="8" customFormat="1" ht="19.8" customHeight="1">
      <c r="A40" s="221"/>
      <c r="B40" s="222" t="s">
        <v>106</v>
      </c>
      <c r="C40" s="223" t="s">
        <v>249</v>
      </c>
      <c r="D40" s="224" t="s">
        <v>249</v>
      </c>
      <c r="E40" s="223" t="s">
        <v>249</v>
      </c>
      <c r="F40" s="223"/>
      <c r="G40" s="223">
        <v>6</v>
      </c>
      <c r="H40" s="279" t="s">
        <v>73</v>
      </c>
      <c r="I40" s="279" t="s">
        <v>73</v>
      </c>
      <c r="J40" s="306">
        <f>SUM(G40*400)</f>
        <v>2400</v>
      </c>
      <c r="K40" s="282"/>
      <c r="L40" s="306">
        <f t="shared" ref="L40:L93" si="1">SUM(G40*400+H40*100+I40)</f>
        <v>2400</v>
      </c>
      <c r="M40" s="282"/>
      <c r="N40" s="282"/>
      <c r="O40" s="282"/>
      <c r="P40" s="282"/>
      <c r="Q40" s="282"/>
      <c r="R40" s="282"/>
      <c r="S40" s="233"/>
      <c r="T40" s="282"/>
      <c r="U40" s="282"/>
      <c r="V40" s="354"/>
      <c r="W40" s="355"/>
      <c r="X40" s="223"/>
      <c r="Y40" s="233"/>
      <c r="Z40" s="228"/>
      <c r="AA40" s="228"/>
    </row>
    <row r="41" spans="1:27" s="8" customFormat="1" ht="24.6" customHeight="1">
      <c r="A41" s="221">
        <v>19</v>
      </c>
      <c r="B41" s="222" t="s">
        <v>433</v>
      </c>
      <c r="C41" s="223">
        <v>2525</v>
      </c>
      <c r="D41" s="224">
        <v>92</v>
      </c>
      <c r="E41" s="223">
        <v>25</v>
      </c>
      <c r="F41" s="223" t="s">
        <v>1286</v>
      </c>
      <c r="G41" s="223">
        <v>10</v>
      </c>
      <c r="H41" s="223">
        <v>1</v>
      </c>
      <c r="I41" s="223">
        <v>85</v>
      </c>
      <c r="J41" s="306">
        <f>SUM(G41*400+H41*100+I41)</f>
        <v>4185</v>
      </c>
      <c r="K41" s="282"/>
      <c r="L41" s="306">
        <f t="shared" si="1"/>
        <v>4185</v>
      </c>
      <c r="M41" s="282"/>
      <c r="N41" s="282"/>
      <c r="O41" s="282"/>
      <c r="P41" s="282"/>
      <c r="Q41" s="282"/>
      <c r="R41" s="282"/>
      <c r="S41" s="233"/>
      <c r="T41" s="282"/>
      <c r="U41" s="282"/>
      <c r="V41" s="354"/>
      <c r="W41" s="355"/>
      <c r="X41" s="223">
        <v>19</v>
      </c>
      <c r="Y41" s="233" t="s">
        <v>63</v>
      </c>
      <c r="Z41" s="228" t="s">
        <v>1953</v>
      </c>
      <c r="AA41" s="228" t="s">
        <v>1954</v>
      </c>
    </row>
    <row r="42" spans="1:27" s="8" customFormat="1" ht="24.6" customHeight="1">
      <c r="A42" s="221"/>
      <c r="B42" s="222" t="s">
        <v>433</v>
      </c>
      <c r="C42" s="223">
        <v>2437</v>
      </c>
      <c r="D42" s="224">
        <v>93</v>
      </c>
      <c r="E42" s="223">
        <v>34</v>
      </c>
      <c r="F42" s="223"/>
      <c r="G42" s="223">
        <v>10</v>
      </c>
      <c r="H42" s="279" t="s">
        <v>73</v>
      </c>
      <c r="I42" s="279" t="s">
        <v>73</v>
      </c>
      <c r="J42" s="306">
        <f>SUM(G42*400)</f>
        <v>4000</v>
      </c>
      <c r="K42" s="282"/>
      <c r="L42" s="306">
        <f t="shared" si="1"/>
        <v>4000</v>
      </c>
      <c r="M42" s="282"/>
      <c r="N42" s="282"/>
      <c r="O42" s="282"/>
      <c r="P42" s="282"/>
      <c r="Q42" s="282"/>
      <c r="R42" s="282"/>
      <c r="S42" s="233"/>
      <c r="T42" s="282"/>
      <c r="U42" s="282"/>
      <c r="V42" s="354"/>
      <c r="W42" s="355"/>
      <c r="X42" s="223"/>
      <c r="Y42" s="233"/>
      <c r="Z42" s="228"/>
      <c r="AA42" s="228" t="s">
        <v>1955</v>
      </c>
    </row>
    <row r="43" spans="1:27" s="8" customFormat="1" ht="24.6" customHeight="1">
      <c r="A43" s="221">
        <v>20</v>
      </c>
      <c r="B43" s="222" t="s">
        <v>433</v>
      </c>
      <c r="C43" s="223">
        <v>4201</v>
      </c>
      <c r="D43" s="224">
        <v>5</v>
      </c>
      <c r="E43" s="223">
        <v>1</v>
      </c>
      <c r="F43" s="223" t="s">
        <v>1286</v>
      </c>
      <c r="G43" s="223">
        <v>8</v>
      </c>
      <c r="H43" s="279">
        <v>3</v>
      </c>
      <c r="I43" s="279">
        <v>28</v>
      </c>
      <c r="J43" s="306">
        <f>SUM(G43*400+I43)</f>
        <v>3228</v>
      </c>
      <c r="K43" s="282"/>
      <c r="L43" s="306">
        <f t="shared" si="1"/>
        <v>3528</v>
      </c>
      <c r="M43" s="282"/>
      <c r="N43" s="282"/>
      <c r="O43" s="282"/>
      <c r="P43" s="282"/>
      <c r="Q43" s="282"/>
      <c r="R43" s="282"/>
      <c r="S43" s="233"/>
      <c r="T43" s="282"/>
      <c r="U43" s="282"/>
      <c r="V43" s="354"/>
      <c r="W43" s="355"/>
      <c r="X43" s="223">
        <v>20</v>
      </c>
      <c r="Y43" s="233" t="s">
        <v>63</v>
      </c>
      <c r="Z43" s="228" t="s">
        <v>1956</v>
      </c>
      <c r="AA43" s="228" t="s">
        <v>1957</v>
      </c>
    </row>
    <row r="44" spans="1:27" s="8" customFormat="1" ht="24.6" customHeight="1">
      <c r="A44" s="221">
        <v>21</v>
      </c>
      <c r="B44" s="222" t="s">
        <v>433</v>
      </c>
      <c r="C44" s="223">
        <v>3125</v>
      </c>
      <c r="D44" s="224">
        <v>20</v>
      </c>
      <c r="E44" s="223">
        <v>25</v>
      </c>
      <c r="F44" s="223" t="s">
        <v>1286</v>
      </c>
      <c r="G44" s="223">
        <v>30</v>
      </c>
      <c r="H44" s="223">
        <v>2</v>
      </c>
      <c r="I44" s="279" t="s">
        <v>276</v>
      </c>
      <c r="J44" s="306">
        <f>SUM(G44*400+H44*100+I44)</f>
        <v>12207</v>
      </c>
      <c r="K44" s="282"/>
      <c r="L44" s="306">
        <f t="shared" si="1"/>
        <v>12207</v>
      </c>
      <c r="M44" s="282"/>
      <c r="N44" s="282"/>
      <c r="O44" s="282"/>
      <c r="P44" s="282"/>
      <c r="Q44" s="282"/>
      <c r="R44" s="282"/>
      <c r="S44" s="233"/>
      <c r="T44" s="282"/>
      <c r="U44" s="282"/>
      <c r="V44" s="354"/>
      <c r="W44" s="355"/>
      <c r="X44" s="223">
        <v>21</v>
      </c>
      <c r="Y44" s="233" t="s">
        <v>63</v>
      </c>
      <c r="Z44" s="228" t="s">
        <v>1958</v>
      </c>
      <c r="AA44" s="228" t="s">
        <v>1959</v>
      </c>
    </row>
    <row r="45" spans="1:27" s="8" customFormat="1" ht="24.6" customHeight="1">
      <c r="A45" s="221">
        <v>22</v>
      </c>
      <c r="B45" s="222" t="s">
        <v>433</v>
      </c>
      <c r="C45" s="223">
        <v>5478</v>
      </c>
      <c r="D45" s="224">
        <v>69</v>
      </c>
      <c r="E45" s="223">
        <v>78</v>
      </c>
      <c r="F45" s="223" t="s">
        <v>1286</v>
      </c>
      <c r="G45" s="223">
        <v>11</v>
      </c>
      <c r="H45" s="279" t="s">
        <v>73</v>
      </c>
      <c r="I45" s="279" t="s">
        <v>73</v>
      </c>
      <c r="J45" s="306">
        <f>SUM(G45*400)</f>
        <v>4400</v>
      </c>
      <c r="K45" s="282"/>
      <c r="L45" s="306">
        <f t="shared" si="1"/>
        <v>4400</v>
      </c>
      <c r="M45" s="282"/>
      <c r="N45" s="282"/>
      <c r="O45" s="282"/>
      <c r="P45" s="282"/>
      <c r="Q45" s="282"/>
      <c r="R45" s="282"/>
      <c r="S45" s="233"/>
      <c r="T45" s="282"/>
      <c r="U45" s="282"/>
      <c r="V45" s="354"/>
      <c r="W45" s="355"/>
      <c r="X45" s="223">
        <v>22</v>
      </c>
      <c r="Y45" s="233" t="s">
        <v>63</v>
      </c>
      <c r="Z45" s="228" t="s">
        <v>1960</v>
      </c>
      <c r="AA45" s="228" t="s">
        <v>1961</v>
      </c>
    </row>
    <row r="46" spans="1:27" s="8" customFormat="1" ht="24.6" customHeight="1">
      <c r="A46" s="221"/>
      <c r="B46" s="222" t="s">
        <v>433</v>
      </c>
      <c r="C46" s="223">
        <v>3336</v>
      </c>
      <c r="D46" s="224">
        <v>63</v>
      </c>
      <c r="E46" s="223">
        <v>36</v>
      </c>
      <c r="F46" s="223"/>
      <c r="G46" s="223">
        <v>13</v>
      </c>
      <c r="H46" s="279" t="s">
        <v>73</v>
      </c>
      <c r="I46" s="279" t="s">
        <v>73</v>
      </c>
      <c r="J46" s="306">
        <f>SUM(G46*400)</f>
        <v>5200</v>
      </c>
      <c r="K46" s="282"/>
      <c r="L46" s="306">
        <f t="shared" si="1"/>
        <v>5200</v>
      </c>
      <c r="M46" s="282"/>
      <c r="N46" s="282"/>
      <c r="O46" s="282"/>
      <c r="P46" s="282"/>
      <c r="Q46" s="282"/>
      <c r="R46" s="282"/>
      <c r="S46" s="233"/>
      <c r="T46" s="282"/>
      <c r="U46" s="282"/>
      <c r="V46" s="354"/>
      <c r="W46" s="355"/>
      <c r="X46" s="223"/>
      <c r="Y46" s="233"/>
      <c r="Z46" s="228"/>
      <c r="AA46" s="228"/>
    </row>
    <row r="47" spans="1:27" s="8" customFormat="1" ht="24.6" customHeight="1">
      <c r="A47" s="221">
        <v>23</v>
      </c>
      <c r="B47" s="222" t="s">
        <v>433</v>
      </c>
      <c r="C47" s="223">
        <v>3615</v>
      </c>
      <c r="D47" s="224">
        <v>18</v>
      </c>
      <c r="E47" s="223">
        <v>15</v>
      </c>
      <c r="F47" s="223" t="s">
        <v>1286</v>
      </c>
      <c r="G47" s="223">
        <v>16</v>
      </c>
      <c r="H47" s="279" t="s">
        <v>73</v>
      </c>
      <c r="I47" s="279" t="s">
        <v>73</v>
      </c>
      <c r="J47" s="306">
        <f>SUM(G47*400)</f>
        <v>6400</v>
      </c>
      <c r="K47" s="282"/>
      <c r="L47" s="306">
        <f t="shared" si="1"/>
        <v>6400</v>
      </c>
      <c r="M47" s="282"/>
      <c r="N47" s="282"/>
      <c r="O47" s="282"/>
      <c r="P47" s="282"/>
      <c r="Q47" s="282"/>
      <c r="R47" s="282"/>
      <c r="S47" s="233"/>
      <c r="T47" s="282"/>
      <c r="U47" s="282"/>
      <c r="V47" s="354"/>
      <c r="W47" s="355"/>
      <c r="X47" s="223">
        <v>23</v>
      </c>
      <c r="Y47" s="233" t="s">
        <v>63</v>
      </c>
      <c r="Z47" s="228" t="s">
        <v>1962</v>
      </c>
      <c r="AA47" s="228" t="s">
        <v>1963</v>
      </c>
    </row>
    <row r="48" spans="1:27" s="8" customFormat="1" ht="24.6" customHeight="1">
      <c r="A48" s="221">
        <v>24</v>
      </c>
      <c r="B48" s="222" t="s">
        <v>433</v>
      </c>
      <c r="C48" s="223">
        <v>3311</v>
      </c>
      <c r="D48" s="224">
        <v>48</v>
      </c>
      <c r="E48" s="223">
        <v>11</v>
      </c>
      <c r="F48" s="223" t="s">
        <v>1286</v>
      </c>
      <c r="G48" s="223">
        <v>13</v>
      </c>
      <c r="H48" s="223">
        <v>2</v>
      </c>
      <c r="I48" s="279" t="s">
        <v>73</v>
      </c>
      <c r="J48" s="306">
        <f>SUM(G48*400+H48*100)</f>
        <v>5400</v>
      </c>
      <c r="K48" s="282"/>
      <c r="L48" s="306">
        <f t="shared" si="1"/>
        <v>5400</v>
      </c>
      <c r="M48" s="282"/>
      <c r="N48" s="282"/>
      <c r="O48" s="282"/>
      <c r="P48" s="282"/>
      <c r="Q48" s="282"/>
      <c r="R48" s="282"/>
      <c r="S48" s="233"/>
      <c r="T48" s="282"/>
      <c r="U48" s="282"/>
      <c r="V48" s="354"/>
      <c r="W48" s="355"/>
      <c r="X48" s="223">
        <v>24</v>
      </c>
      <c r="Y48" s="233" t="s">
        <v>63</v>
      </c>
      <c r="Z48" s="228" t="s">
        <v>1964</v>
      </c>
      <c r="AA48" s="228" t="s">
        <v>1965</v>
      </c>
    </row>
    <row r="49" spans="1:27" s="8" customFormat="1" ht="24.6" customHeight="1">
      <c r="A49" s="221">
        <v>25</v>
      </c>
      <c r="B49" s="222" t="s">
        <v>433</v>
      </c>
      <c r="C49" s="223">
        <v>7504</v>
      </c>
      <c r="D49" s="224">
        <v>160</v>
      </c>
      <c r="E49" s="223"/>
      <c r="F49" s="223" t="s">
        <v>1286</v>
      </c>
      <c r="G49" s="223">
        <v>8</v>
      </c>
      <c r="H49" s="223">
        <v>2</v>
      </c>
      <c r="I49" s="223">
        <v>85</v>
      </c>
      <c r="J49" s="306">
        <f>SUM(G49*400+H49*100+I49)</f>
        <v>3485</v>
      </c>
      <c r="K49" s="282"/>
      <c r="L49" s="306">
        <f t="shared" si="1"/>
        <v>3485</v>
      </c>
      <c r="M49" s="282"/>
      <c r="N49" s="282"/>
      <c r="O49" s="282"/>
      <c r="P49" s="282"/>
      <c r="Q49" s="282"/>
      <c r="R49" s="282"/>
      <c r="S49" s="233"/>
      <c r="T49" s="282"/>
      <c r="U49" s="282"/>
      <c r="V49" s="354"/>
      <c r="W49" s="355"/>
      <c r="X49" s="223">
        <v>25</v>
      </c>
      <c r="Y49" s="233" t="s">
        <v>63</v>
      </c>
      <c r="Z49" s="228" t="s">
        <v>1966</v>
      </c>
      <c r="AA49" s="228" t="s">
        <v>1967</v>
      </c>
    </row>
    <row r="50" spans="1:27" s="8" customFormat="1" ht="24.6" customHeight="1">
      <c r="A50" s="221"/>
      <c r="B50" s="222" t="s">
        <v>121</v>
      </c>
      <c r="C50" s="223" t="s">
        <v>249</v>
      </c>
      <c r="D50" s="224" t="s">
        <v>84</v>
      </c>
      <c r="E50" s="223" t="s">
        <v>249</v>
      </c>
      <c r="F50" s="223"/>
      <c r="G50" s="223">
        <v>15</v>
      </c>
      <c r="H50" s="279" t="s">
        <v>73</v>
      </c>
      <c r="I50" s="279" t="s">
        <v>73</v>
      </c>
      <c r="J50" s="306">
        <f>SUM(G50*400)</f>
        <v>6000</v>
      </c>
      <c r="K50" s="282"/>
      <c r="L50" s="306">
        <f t="shared" si="1"/>
        <v>6000</v>
      </c>
      <c r="M50" s="282"/>
      <c r="N50" s="282"/>
      <c r="O50" s="282"/>
      <c r="P50" s="282"/>
      <c r="Q50" s="282"/>
      <c r="R50" s="282"/>
      <c r="S50" s="233"/>
      <c r="T50" s="282"/>
      <c r="U50" s="282"/>
      <c r="V50" s="354"/>
      <c r="W50" s="355"/>
      <c r="X50" s="223"/>
      <c r="Y50" s="233"/>
      <c r="Z50" s="228"/>
      <c r="AA50" s="228"/>
    </row>
    <row r="51" spans="1:27" s="8" customFormat="1" ht="28.8" customHeight="1">
      <c r="A51" s="221">
        <v>26</v>
      </c>
      <c r="B51" s="222" t="s">
        <v>121</v>
      </c>
      <c r="C51" s="223" t="s">
        <v>249</v>
      </c>
      <c r="D51" s="224" t="s">
        <v>84</v>
      </c>
      <c r="E51" s="223" t="s">
        <v>249</v>
      </c>
      <c r="F51" s="223" t="s">
        <v>1286</v>
      </c>
      <c r="G51" s="223">
        <v>10</v>
      </c>
      <c r="H51" s="279" t="s">
        <v>73</v>
      </c>
      <c r="I51" s="279" t="s">
        <v>73</v>
      </c>
      <c r="J51" s="306">
        <f>SUM(G51*400)</f>
        <v>4000</v>
      </c>
      <c r="K51" s="282"/>
      <c r="L51" s="306">
        <f t="shared" si="1"/>
        <v>4000</v>
      </c>
      <c r="M51" s="282"/>
      <c r="N51" s="282"/>
      <c r="O51" s="282"/>
      <c r="P51" s="282"/>
      <c r="Q51" s="282"/>
      <c r="R51" s="282"/>
      <c r="S51" s="233"/>
      <c r="T51" s="282"/>
      <c r="U51" s="282"/>
      <c r="V51" s="354"/>
      <c r="W51" s="355"/>
      <c r="X51" s="223">
        <v>26</v>
      </c>
      <c r="Y51" s="233" t="s">
        <v>70</v>
      </c>
      <c r="Z51" s="228" t="s">
        <v>1968</v>
      </c>
      <c r="AA51" s="228" t="s">
        <v>1969</v>
      </c>
    </row>
    <row r="52" spans="1:27" s="8" customFormat="1" ht="16.2" customHeight="1">
      <c r="A52" s="221"/>
      <c r="B52" s="222"/>
      <c r="C52" s="223"/>
      <c r="D52" s="224"/>
      <c r="E52" s="223"/>
      <c r="F52" s="223"/>
      <c r="G52" s="223"/>
      <c r="H52" s="279"/>
      <c r="I52" s="279"/>
      <c r="J52" s="306"/>
      <c r="K52" s="282"/>
      <c r="L52" s="306"/>
      <c r="M52" s="282"/>
      <c r="N52" s="282"/>
      <c r="O52" s="282"/>
      <c r="P52" s="282"/>
      <c r="Q52" s="282"/>
      <c r="R52" s="282"/>
      <c r="S52" s="233"/>
      <c r="T52" s="282"/>
      <c r="U52" s="282"/>
      <c r="V52" s="354"/>
      <c r="W52" s="355"/>
      <c r="X52" s="223"/>
      <c r="Y52" s="233"/>
      <c r="Z52" s="228"/>
      <c r="AA52" s="228" t="s">
        <v>1970</v>
      </c>
    </row>
    <row r="53" spans="1:27" s="8" customFormat="1" ht="24.6" customHeight="1">
      <c r="A53" s="221">
        <v>27</v>
      </c>
      <c r="B53" s="222" t="s">
        <v>433</v>
      </c>
      <c r="C53" s="223">
        <v>5798</v>
      </c>
      <c r="D53" s="224">
        <v>34</v>
      </c>
      <c r="E53" s="223">
        <v>98</v>
      </c>
      <c r="F53" s="223" t="s">
        <v>1286</v>
      </c>
      <c r="G53" s="223">
        <v>8</v>
      </c>
      <c r="H53" s="223">
        <v>2</v>
      </c>
      <c r="I53" s="223">
        <v>37</v>
      </c>
      <c r="J53" s="306">
        <f>SUM(G53*400+H53*100+I53)</f>
        <v>3437</v>
      </c>
      <c r="K53" s="282"/>
      <c r="L53" s="306">
        <f t="shared" si="1"/>
        <v>3437</v>
      </c>
      <c r="M53" s="282"/>
      <c r="N53" s="282"/>
      <c r="O53" s="282"/>
      <c r="P53" s="282"/>
      <c r="Q53" s="282"/>
      <c r="R53" s="282"/>
      <c r="S53" s="233"/>
      <c r="T53" s="282"/>
      <c r="U53" s="282"/>
      <c r="V53" s="354"/>
      <c r="W53" s="355"/>
      <c r="X53" s="223">
        <v>27</v>
      </c>
      <c r="Y53" s="233" t="s">
        <v>86</v>
      </c>
      <c r="Z53" s="228" t="s">
        <v>1971</v>
      </c>
      <c r="AA53" s="228" t="s">
        <v>1972</v>
      </c>
    </row>
    <row r="54" spans="1:27" s="8" customFormat="1" ht="24.6" customHeight="1">
      <c r="A54" s="221">
        <v>28</v>
      </c>
      <c r="B54" s="222" t="s">
        <v>433</v>
      </c>
      <c r="C54" s="223" t="s">
        <v>249</v>
      </c>
      <c r="D54" s="224" t="s">
        <v>84</v>
      </c>
      <c r="E54" s="223" t="s">
        <v>249</v>
      </c>
      <c r="F54" s="223" t="s">
        <v>1286</v>
      </c>
      <c r="G54" s="238">
        <v>25</v>
      </c>
      <c r="H54" s="279" t="s">
        <v>73</v>
      </c>
      <c r="I54" s="279" t="s">
        <v>73</v>
      </c>
      <c r="J54" s="306">
        <f>SUM(G54*400)</f>
        <v>10000</v>
      </c>
      <c r="K54" s="282"/>
      <c r="L54" s="306">
        <f t="shared" si="1"/>
        <v>10000</v>
      </c>
      <c r="M54" s="282"/>
      <c r="N54" s="282"/>
      <c r="O54" s="282"/>
      <c r="P54" s="282"/>
      <c r="Q54" s="282"/>
      <c r="R54" s="282"/>
      <c r="S54" s="233"/>
      <c r="T54" s="282"/>
      <c r="U54" s="282"/>
      <c r="V54" s="354"/>
      <c r="W54" s="355"/>
      <c r="X54" s="223">
        <v>28</v>
      </c>
      <c r="Y54" s="233" t="s">
        <v>70</v>
      </c>
      <c r="Z54" s="228" t="s">
        <v>1973</v>
      </c>
      <c r="AA54" s="228" t="s">
        <v>1974</v>
      </c>
    </row>
    <row r="55" spans="1:27" s="8" customFormat="1" ht="24.6" customHeight="1">
      <c r="A55" s="221">
        <v>29</v>
      </c>
      <c r="B55" s="222" t="s">
        <v>433</v>
      </c>
      <c r="C55" s="223">
        <v>7463</v>
      </c>
      <c r="D55" s="224">
        <v>202</v>
      </c>
      <c r="E55" s="223">
        <v>63</v>
      </c>
      <c r="F55" s="223" t="s">
        <v>1286</v>
      </c>
      <c r="G55" s="238">
        <v>6</v>
      </c>
      <c r="H55" s="279" t="s">
        <v>73</v>
      </c>
      <c r="I55" s="279" t="s">
        <v>73</v>
      </c>
      <c r="J55" s="306">
        <f>SUM(G55*400)</f>
        <v>2400</v>
      </c>
      <c r="K55" s="282"/>
      <c r="L55" s="306">
        <f t="shared" si="1"/>
        <v>2400</v>
      </c>
      <c r="M55" s="282"/>
      <c r="N55" s="282"/>
      <c r="O55" s="282"/>
      <c r="P55" s="282"/>
      <c r="Q55" s="282"/>
      <c r="R55" s="282"/>
      <c r="S55" s="233"/>
      <c r="T55" s="282"/>
      <c r="U55" s="282"/>
      <c r="V55" s="354"/>
      <c r="W55" s="355"/>
      <c r="X55" s="223">
        <v>29</v>
      </c>
      <c r="Y55" s="233" t="s">
        <v>70</v>
      </c>
      <c r="Z55" s="228" t="s">
        <v>1975</v>
      </c>
      <c r="AA55" s="228" t="s">
        <v>1976</v>
      </c>
    </row>
    <row r="56" spans="1:27" s="8" customFormat="1" ht="24.6" customHeight="1">
      <c r="A56" s="221"/>
      <c r="B56" s="222" t="s">
        <v>433</v>
      </c>
      <c r="C56" s="223">
        <v>2410</v>
      </c>
      <c r="D56" s="224">
        <v>85</v>
      </c>
      <c r="E56" s="223">
        <v>10</v>
      </c>
      <c r="F56" s="223"/>
      <c r="G56" s="238">
        <v>6</v>
      </c>
      <c r="H56" s="279" t="s">
        <v>73</v>
      </c>
      <c r="I56" s="279" t="s">
        <v>73</v>
      </c>
      <c r="J56" s="306">
        <f>SUM(G56*400)</f>
        <v>2400</v>
      </c>
      <c r="K56" s="282"/>
      <c r="L56" s="306">
        <f t="shared" si="1"/>
        <v>2400</v>
      </c>
      <c r="M56" s="282"/>
      <c r="N56" s="282"/>
      <c r="O56" s="282"/>
      <c r="P56" s="282"/>
      <c r="Q56" s="282"/>
      <c r="R56" s="282"/>
      <c r="S56" s="233"/>
      <c r="T56" s="282"/>
      <c r="U56" s="282"/>
      <c r="V56" s="354"/>
      <c r="W56" s="355"/>
      <c r="X56" s="223"/>
      <c r="Y56" s="233"/>
      <c r="Z56" s="228"/>
      <c r="AA56" s="228"/>
    </row>
    <row r="57" spans="1:27" s="8" customFormat="1" ht="24.6" customHeight="1">
      <c r="A57" s="221"/>
      <c r="B57" s="222" t="s">
        <v>433</v>
      </c>
      <c r="C57" s="223">
        <v>8036</v>
      </c>
      <c r="D57" s="224">
        <v>221</v>
      </c>
      <c r="E57" s="223">
        <v>36</v>
      </c>
      <c r="F57" s="223"/>
      <c r="G57" s="238">
        <v>5</v>
      </c>
      <c r="H57" s="279">
        <v>1</v>
      </c>
      <c r="I57" s="279">
        <v>43</v>
      </c>
      <c r="J57" s="306">
        <f>SUM(G57*400)</f>
        <v>2000</v>
      </c>
      <c r="K57" s="282"/>
      <c r="L57" s="306">
        <f>SUM(G57*400+H57*100+I57)</f>
        <v>2143</v>
      </c>
      <c r="M57" s="282"/>
      <c r="N57" s="282"/>
      <c r="O57" s="282"/>
      <c r="P57" s="282"/>
      <c r="Q57" s="282"/>
      <c r="R57" s="282"/>
      <c r="S57" s="233"/>
      <c r="T57" s="282"/>
      <c r="U57" s="282"/>
      <c r="V57" s="354"/>
      <c r="W57" s="355"/>
      <c r="X57" s="223"/>
      <c r="Y57" s="233"/>
      <c r="Z57" s="228"/>
      <c r="AA57" s="228"/>
    </row>
    <row r="58" spans="1:27" s="8" customFormat="1" ht="24.6" customHeight="1">
      <c r="A58" s="221"/>
      <c r="B58" s="222" t="s">
        <v>433</v>
      </c>
      <c r="C58" s="223">
        <v>8037</v>
      </c>
      <c r="D58" s="224">
        <v>222</v>
      </c>
      <c r="E58" s="223">
        <v>37</v>
      </c>
      <c r="F58" s="223"/>
      <c r="G58" s="238">
        <v>5</v>
      </c>
      <c r="H58" s="279">
        <v>1</v>
      </c>
      <c r="I58" s="279">
        <v>43</v>
      </c>
      <c r="J58" s="306">
        <f>SUM(G58*400)</f>
        <v>2000</v>
      </c>
      <c r="K58" s="282"/>
      <c r="L58" s="306">
        <f>SUM(G58*400+H58*100+I58)</f>
        <v>2143</v>
      </c>
      <c r="M58" s="282"/>
      <c r="N58" s="282"/>
      <c r="O58" s="282"/>
      <c r="P58" s="282"/>
      <c r="Q58" s="282"/>
      <c r="R58" s="282"/>
      <c r="S58" s="233"/>
      <c r="T58" s="282"/>
      <c r="U58" s="282"/>
      <c r="V58" s="354"/>
      <c r="W58" s="355"/>
      <c r="X58" s="223"/>
      <c r="Y58" s="233"/>
      <c r="Z58" s="228"/>
      <c r="AA58" s="228"/>
    </row>
    <row r="59" spans="1:27" s="8" customFormat="1" ht="24.6" customHeight="1">
      <c r="A59" s="221">
        <v>30</v>
      </c>
      <c r="B59" s="222" t="s">
        <v>106</v>
      </c>
      <c r="C59" s="223" t="s">
        <v>249</v>
      </c>
      <c r="D59" s="224">
        <v>26</v>
      </c>
      <c r="E59" s="223" t="s">
        <v>249</v>
      </c>
      <c r="F59" s="223" t="s">
        <v>1286</v>
      </c>
      <c r="G59" s="223">
        <v>15</v>
      </c>
      <c r="H59" s="223">
        <v>2</v>
      </c>
      <c r="I59" s="223">
        <v>78</v>
      </c>
      <c r="J59" s="306">
        <f>SUM(G59*400+H59*100+I59)</f>
        <v>6278</v>
      </c>
      <c r="K59" s="282"/>
      <c r="L59" s="306">
        <f t="shared" si="1"/>
        <v>6278</v>
      </c>
      <c r="M59" s="282"/>
      <c r="N59" s="282"/>
      <c r="O59" s="282"/>
      <c r="P59" s="282"/>
      <c r="Q59" s="282"/>
      <c r="R59" s="282"/>
      <c r="S59" s="233"/>
      <c r="T59" s="282"/>
      <c r="U59" s="282"/>
      <c r="V59" s="354"/>
      <c r="W59" s="355"/>
      <c r="X59" s="223">
        <v>30</v>
      </c>
      <c r="Y59" s="233" t="s">
        <v>63</v>
      </c>
      <c r="Z59" s="228" t="s">
        <v>1977</v>
      </c>
      <c r="AA59" s="228" t="s">
        <v>1978</v>
      </c>
    </row>
    <row r="60" spans="1:27" s="8" customFormat="1" ht="24.6" customHeight="1">
      <c r="A60" s="221">
        <v>31</v>
      </c>
      <c r="B60" s="222" t="s">
        <v>433</v>
      </c>
      <c r="C60" s="223">
        <v>2901</v>
      </c>
      <c r="D60" s="224">
        <v>52</v>
      </c>
      <c r="E60" s="223">
        <v>1</v>
      </c>
      <c r="F60" s="223" t="s">
        <v>1286</v>
      </c>
      <c r="G60" s="223">
        <v>11</v>
      </c>
      <c r="H60" s="279" t="s">
        <v>73</v>
      </c>
      <c r="I60" s="279" t="s">
        <v>508</v>
      </c>
      <c r="J60" s="306">
        <f>SUM(G60*400+I60)</f>
        <v>4401</v>
      </c>
      <c r="K60" s="282"/>
      <c r="L60" s="306">
        <f t="shared" si="1"/>
        <v>4401</v>
      </c>
      <c r="M60" s="282"/>
      <c r="N60" s="282"/>
      <c r="O60" s="282"/>
      <c r="P60" s="282"/>
      <c r="Q60" s="282"/>
      <c r="R60" s="282"/>
      <c r="S60" s="233"/>
      <c r="T60" s="282"/>
      <c r="U60" s="282"/>
      <c r="V60" s="354"/>
      <c r="W60" s="355"/>
      <c r="X60" s="223">
        <v>31</v>
      </c>
      <c r="Y60" s="233" t="s">
        <v>63</v>
      </c>
      <c r="Z60" s="228" t="s">
        <v>1979</v>
      </c>
      <c r="AA60" s="228" t="s">
        <v>1980</v>
      </c>
    </row>
    <row r="61" spans="1:27" s="8" customFormat="1" ht="24.6" customHeight="1">
      <c r="A61" s="221">
        <v>32</v>
      </c>
      <c r="B61" s="222" t="s">
        <v>433</v>
      </c>
      <c r="C61" s="223">
        <v>2580</v>
      </c>
      <c r="D61" s="224">
        <v>101</v>
      </c>
      <c r="E61" s="223">
        <v>80</v>
      </c>
      <c r="F61" s="223" t="s">
        <v>1286</v>
      </c>
      <c r="G61" s="223">
        <v>17</v>
      </c>
      <c r="H61" s="223">
        <v>3</v>
      </c>
      <c r="I61" s="223">
        <v>27</v>
      </c>
      <c r="J61" s="306">
        <f>SUM(G61*400+H61*100+I61)</f>
        <v>7127</v>
      </c>
      <c r="K61" s="282"/>
      <c r="L61" s="306">
        <f t="shared" si="1"/>
        <v>7127</v>
      </c>
      <c r="M61" s="282"/>
      <c r="N61" s="282"/>
      <c r="O61" s="282"/>
      <c r="P61" s="282"/>
      <c r="Q61" s="282"/>
      <c r="R61" s="282"/>
      <c r="S61" s="233"/>
      <c r="T61" s="282"/>
      <c r="U61" s="282"/>
      <c r="V61" s="354"/>
      <c r="W61" s="355"/>
      <c r="X61" s="223">
        <v>32</v>
      </c>
      <c r="Y61" s="233" t="s">
        <v>70</v>
      </c>
      <c r="Z61" s="228" t="s">
        <v>1981</v>
      </c>
      <c r="AA61" s="228" t="s">
        <v>1982</v>
      </c>
    </row>
    <row r="62" spans="1:27" s="8" customFormat="1" ht="24.6" customHeight="1">
      <c r="A62" s="221">
        <v>33</v>
      </c>
      <c r="B62" s="222" t="s">
        <v>433</v>
      </c>
      <c r="C62" s="223">
        <v>3140</v>
      </c>
      <c r="D62" s="224">
        <v>92</v>
      </c>
      <c r="E62" s="223">
        <v>40</v>
      </c>
      <c r="F62" s="223" t="s">
        <v>1286</v>
      </c>
      <c r="G62" s="223">
        <v>17</v>
      </c>
      <c r="H62" s="279" t="s">
        <v>73</v>
      </c>
      <c r="I62" s="279" t="s">
        <v>73</v>
      </c>
      <c r="J62" s="306">
        <f>SUM(G62*400)</f>
        <v>6800</v>
      </c>
      <c r="K62" s="282"/>
      <c r="L62" s="306">
        <f t="shared" si="1"/>
        <v>6800</v>
      </c>
      <c r="M62" s="282"/>
      <c r="N62" s="282"/>
      <c r="O62" s="282"/>
      <c r="P62" s="282"/>
      <c r="Q62" s="282"/>
      <c r="R62" s="282"/>
      <c r="S62" s="233"/>
      <c r="T62" s="282"/>
      <c r="U62" s="282"/>
      <c r="V62" s="354"/>
      <c r="W62" s="355"/>
      <c r="X62" s="223">
        <v>33</v>
      </c>
      <c r="Y62" s="233" t="s">
        <v>70</v>
      </c>
      <c r="Z62" s="228" t="s">
        <v>1983</v>
      </c>
      <c r="AA62" s="228" t="s">
        <v>1984</v>
      </c>
    </row>
    <row r="63" spans="1:27" s="8" customFormat="1" ht="24.6" customHeight="1">
      <c r="A63" s="221">
        <v>34</v>
      </c>
      <c r="B63" s="222" t="s">
        <v>433</v>
      </c>
      <c r="C63" s="223">
        <v>5398</v>
      </c>
      <c r="D63" s="224">
        <v>66</v>
      </c>
      <c r="E63" s="223">
        <v>98</v>
      </c>
      <c r="F63" s="223" t="s">
        <v>1286</v>
      </c>
      <c r="G63" s="223">
        <v>11</v>
      </c>
      <c r="H63" s="223">
        <v>1</v>
      </c>
      <c r="I63" s="223">
        <v>17</v>
      </c>
      <c r="J63" s="306">
        <f>SUM(G63*400+H63*100+I63)</f>
        <v>4517</v>
      </c>
      <c r="K63" s="282"/>
      <c r="L63" s="306">
        <f t="shared" si="1"/>
        <v>4517</v>
      </c>
      <c r="M63" s="282"/>
      <c r="N63" s="282"/>
      <c r="O63" s="282"/>
      <c r="P63" s="282"/>
      <c r="Q63" s="282"/>
      <c r="R63" s="282"/>
      <c r="S63" s="233"/>
      <c r="T63" s="282"/>
      <c r="U63" s="282"/>
      <c r="V63" s="354"/>
      <c r="W63" s="355"/>
      <c r="X63" s="223">
        <v>34</v>
      </c>
      <c r="Y63" s="233" t="s">
        <v>63</v>
      </c>
      <c r="Z63" s="228" t="s">
        <v>1985</v>
      </c>
      <c r="AA63" s="228" t="s">
        <v>1986</v>
      </c>
    </row>
    <row r="64" spans="1:27" s="8" customFormat="1" ht="24.6" customHeight="1">
      <c r="A64" s="221"/>
      <c r="B64" s="222" t="s">
        <v>433</v>
      </c>
      <c r="C64" s="223">
        <v>5141</v>
      </c>
      <c r="D64" s="224">
        <v>115</v>
      </c>
      <c r="E64" s="223">
        <v>41</v>
      </c>
      <c r="F64" s="223"/>
      <c r="G64" s="223">
        <v>6</v>
      </c>
      <c r="H64" s="279" t="s">
        <v>73</v>
      </c>
      <c r="I64" s="279" t="s">
        <v>73</v>
      </c>
      <c r="J64" s="306">
        <f>SUM(G64*400)</f>
        <v>2400</v>
      </c>
      <c r="K64" s="282"/>
      <c r="L64" s="306">
        <f t="shared" si="1"/>
        <v>2400</v>
      </c>
      <c r="M64" s="282"/>
      <c r="N64" s="282"/>
      <c r="O64" s="282"/>
      <c r="P64" s="282"/>
      <c r="Q64" s="282"/>
      <c r="R64" s="282"/>
      <c r="S64" s="233"/>
      <c r="T64" s="282"/>
      <c r="U64" s="282"/>
      <c r="V64" s="354"/>
      <c r="W64" s="355"/>
      <c r="X64" s="223"/>
      <c r="Y64" s="233"/>
      <c r="Z64" s="228"/>
      <c r="AA64" s="228"/>
    </row>
    <row r="65" spans="1:27" s="8" customFormat="1" ht="24.6" customHeight="1">
      <c r="A65" s="221"/>
      <c r="B65" s="222" t="s">
        <v>433</v>
      </c>
      <c r="C65" s="223" t="s">
        <v>249</v>
      </c>
      <c r="D65" s="224">
        <v>30</v>
      </c>
      <c r="E65" s="223" t="s">
        <v>249</v>
      </c>
      <c r="F65" s="223"/>
      <c r="G65" s="223">
        <v>8</v>
      </c>
      <c r="H65" s="223">
        <v>3</v>
      </c>
      <c r="I65" s="223">
        <v>93</v>
      </c>
      <c r="J65" s="306">
        <f>SUM(G65*400+H65*100+I65)</f>
        <v>3593</v>
      </c>
      <c r="K65" s="282"/>
      <c r="L65" s="306">
        <f t="shared" si="1"/>
        <v>3593</v>
      </c>
      <c r="M65" s="282"/>
      <c r="N65" s="282"/>
      <c r="O65" s="282"/>
      <c r="P65" s="282"/>
      <c r="Q65" s="282"/>
      <c r="R65" s="282"/>
      <c r="S65" s="233"/>
      <c r="T65" s="282"/>
      <c r="U65" s="282"/>
      <c r="V65" s="354"/>
      <c r="W65" s="355"/>
      <c r="X65" s="223"/>
      <c r="Y65" s="233"/>
      <c r="Z65" s="228"/>
      <c r="AA65" s="228"/>
    </row>
    <row r="66" spans="1:27" s="8" customFormat="1" ht="24.6" customHeight="1">
      <c r="A66" s="255">
        <v>35</v>
      </c>
      <c r="B66" s="260" t="s">
        <v>433</v>
      </c>
      <c r="C66" s="261" t="s">
        <v>249</v>
      </c>
      <c r="D66" s="224">
        <v>93</v>
      </c>
      <c r="E66" s="261" t="s">
        <v>249</v>
      </c>
      <c r="F66" s="261" t="s">
        <v>1286</v>
      </c>
      <c r="G66" s="261">
        <v>16</v>
      </c>
      <c r="H66" s="279" t="s">
        <v>73</v>
      </c>
      <c r="I66" s="279" t="s">
        <v>73</v>
      </c>
      <c r="J66" s="306">
        <f>SUM(G66*400)</f>
        <v>6400</v>
      </c>
      <c r="K66" s="282"/>
      <c r="L66" s="306">
        <f t="shared" si="1"/>
        <v>6400</v>
      </c>
      <c r="M66" s="282"/>
      <c r="N66" s="282"/>
      <c r="O66" s="282"/>
      <c r="P66" s="282"/>
      <c r="Q66" s="282"/>
      <c r="R66" s="282"/>
      <c r="S66" s="233"/>
      <c r="T66" s="282"/>
      <c r="U66" s="282"/>
      <c r="V66" s="354"/>
      <c r="W66" s="355"/>
      <c r="X66" s="261">
        <v>35</v>
      </c>
      <c r="Y66" s="283" t="s">
        <v>63</v>
      </c>
      <c r="Z66" s="284" t="s">
        <v>1987</v>
      </c>
      <c r="AA66" s="284" t="s">
        <v>1988</v>
      </c>
    </row>
    <row r="67" spans="1:27" s="8" customFormat="1" ht="24.6" customHeight="1">
      <c r="A67" s="221">
        <v>36</v>
      </c>
      <c r="B67" s="222" t="s">
        <v>433</v>
      </c>
      <c r="C67" s="223" t="s">
        <v>249</v>
      </c>
      <c r="D67" s="224">
        <v>260</v>
      </c>
      <c r="E67" s="223">
        <v>60</v>
      </c>
      <c r="F67" s="223" t="s">
        <v>1286</v>
      </c>
      <c r="G67" s="223">
        <v>4</v>
      </c>
      <c r="H67" s="279" t="s">
        <v>73</v>
      </c>
      <c r="I67" s="279" t="s">
        <v>73</v>
      </c>
      <c r="J67" s="306">
        <f>SUM(G67*400)</f>
        <v>1600</v>
      </c>
      <c r="K67" s="282"/>
      <c r="L67" s="306">
        <f t="shared" si="1"/>
        <v>1600</v>
      </c>
      <c r="M67" s="282"/>
      <c r="N67" s="282"/>
      <c r="O67" s="282"/>
      <c r="P67" s="282"/>
      <c r="Q67" s="282"/>
      <c r="R67" s="282"/>
      <c r="S67" s="233"/>
      <c r="T67" s="282"/>
      <c r="U67" s="282"/>
      <c r="V67" s="354"/>
      <c r="W67" s="355"/>
      <c r="X67" s="223">
        <v>36</v>
      </c>
      <c r="Y67" s="233" t="s">
        <v>63</v>
      </c>
      <c r="Z67" s="228" t="s">
        <v>1989</v>
      </c>
      <c r="AA67" s="228" t="s">
        <v>1990</v>
      </c>
    </row>
    <row r="68" spans="1:27" s="8" customFormat="1" ht="24.6" customHeight="1">
      <c r="A68" s="221">
        <v>37</v>
      </c>
      <c r="B68" s="222" t="s">
        <v>433</v>
      </c>
      <c r="C68" s="223">
        <v>2293</v>
      </c>
      <c r="D68" s="224">
        <v>103</v>
      </c>
      <c r="E68" s="223">
        <v>93</v>
      </c>
      <c r="F68" s="223" t="s">
        <v>1286</v>
      </c>
      <c r="G68" s="223">
        <v>13</v>
      </c>
      <c r="H68" s="279" t="s">
        <v>73</v>
      </c>
      <c r="I68" s="279" t="s">
        <v>73</v>
      </c>
      <c r="J68" s="306">
        <f>SUM(G68*400)</f>
        <v>5200</v>
      </c>
      <c r="K68" s="282"/>
      <c r="L68" s="306">
        <f t="shared" si="1"/>
        <v>5200</v>
      </c>
      <c r="M68" s="282"/>
      <c r="N68" s="282"/>
      <c r="O68" s="282"/>
      <c r="P68" s="282"/>
      <c r="Q68" s="282"/>
      <c r="R68" s="282"/>
      <c r="S68" s="233"/>
      <c r="T68" s="282"/>
      <c r="U68" s="282"/>
      <c r="V68" s="354"/>
      <c r="W68" s="355"/>
      <c r="X68" s="223">
        <v>37</v>
      </c>
      <c r="Y68" s="233" t="s">
        <v>70</v>
      </c>
      <c r="Z68" s="228" t="s">
        <v>1991</v>
      </c>
      <c r="AA68" s="228" t="s">
        <v>1992</v>
      </c>
    </row>
    <row r="69" spans="1:27" s="8" customFormat="1" ht="24.6" customHeight="1">
      <c r="A69" s="221">
        <v>38</v>
      </c>
      <c r="B69" s="222" t="s">
        <v>433</v>
      </c>
      <c r="C69" s="223">
        <v>3936</v>
      </c>
      <c r="D69" s="224">
        <v>51</v>
      </c>
      <c r="E69" s="223">
        <v>36</v>
      </c>
      <c r="F69" s="223" t="s">
        <v>1286</v>
      </c>
      <c r="G69" s="223">
        <v>8</v>
      </c>
      <c r="H69" s="279" t="s">
        <v>73</v>
      </c>
      <c r="I69" s="279" t="s">
        <v>73</v>
      </c>
      <c r="J69" s="306">
        <f>SUM(G69*400)</f>
        <v>3200</v>
      </c>
      <c r="K69" s="282"/>
      <c r="L69" s="306">
        <f t="shared" si="1"/>
        <v>3200</v>
      </c>
      <c r="M69" s="282"/>
      <c r="N69" s="282"/>
      <c r="O69" s="282"/>
      <c r="P69" s="282"/>
      <c r="Q69" s="282"/>
      <c r="R69" s="282"/>
      <c r="S69" s="233"/>
      <c r="T69" s="282"/>
      <c r="U69" s="282"/>
      <c r="V69" s="354"/>
      <c r="W69" s="355"/>
      <c r="X69" s="223">
        <v>38</v>
      </c>
      <c r="Y69" s="233" t="s">
        <v>63</v>
      </c>
      <c r="Z69" s="228" t="s">
        <v>1993</v>
      </c>
      <c r="AA69" s="228" t="s">
        <v>1963</v>
      </c>
    </row>
    <row r="70" spans="1:27" s="8" customFormat="1" ht="24.6" customHeight="1">
      <c r="A70" s="221">
        <v>39</v>
      </c>
      <c r="B70" s="222" t="s">
        <v>433</v>
      </c>
      <c r="C70" s="223">
        <v>2930</v>
      </c>
      <c r="D70" s="224">
        <v>61</v>
      </c>
      <c r="E70" s="223">
        <v>30</v>
      </c>
      <c r="F70" s="223" t="s">
        <v>1286</v>
      </c>
      <c r="G70" s="223">
        <v>8</v>
      </c>
      <c r="H70" s="223">
        <v>1</v>
      </c>
      <c r="I70" s="223">
        <v>99</v>
      </c>
      <c r="J70" s="306">
        <f>SUM(G70*400+H70*100+I70)</f>
        <v>3399</v>
      </c>
      <c r="K70" s="282"/>
      <c r="L70" s="306">
        <f t="shared" si="1"/>
        <v>3399</v>
      </c>
      <c r="M70" s="282"/>
      <c r="N70" s="282"/>
      <c r="O70" s="282"/>
      <c r="P70" s="282"/>
      <c r="Q70" s="282"/>
      <c r="R70" s="282"/>
      <c r="S70" s="233"/>
      <c r="T70" s="282"/>
      <c r="U70" s="282"/>
      <c r="V70" s="354"/>
      <c r="W70" s="355"/>
      <c r="X70" s="223">
        <v>39</v>
      </c>
      <c r="Y70" s="233" t="s">
        <v>70</v>
      </c>
      <c r="Z70" s="228" t="s">
        <v>1994</v>
      </c>
      <c r="AA70" s="228" t="s">
        <v>1995</v>
      </c>
    </row>
    <row r="71" spans="1:27" s="8" customFormat="1" ht="24.6" customHeight="1">
      <c r="A71" s="221"/>
      <c r="B71" s="222" t="s">
        <v>433</v>
      </c>
      <c r="C71" s="223">
        <v>3344</v>
      </c>
      <c r="D71" s="224">
        <v>38</v>
      </c>
      <c r="E71" s="223">
        <v>44</v>
      </c>
      <c r="F71" s="223"/>
      <c r="G71" s="223">
        <v>10</v>
      </c>
      <c r="H71" s="279" t="s">
        <v>73</v>
      </c>
      <c r="I71" s="279" t="s">
        <v>73</v>
      </c>
      <c r="J71" s="306">
        <f>SUM(G71*400)</f>
        <v>4000</v>
      </c>
      <c r="K71" s="282"/>
      <c r="L71" s="306">
        <f t="shared" si="1"/>
        <v>4000</v>
      </c>
      <c r="M71" s="282"/>
      <c r="N71" s="282"/>
      <c r="O71" s="282"/>
      <c r="P71" s="282"/>
      <c r="Q71" s="282"/>
      <c r="R71" s="282"/>
      <c r="S71" s="233"/>
      <c r="T71" s="282"/>
      <c r="U71" s="282"/>
      <c r="V71" s="354"/>
      <c r="W71" s="355"/>
      <c r="X71" s="223"/>
      <c r="Y71" s="233"/>
      <c r="Z71" s="228"/>
      <c r="AA71" s="228"/>
    </row>
    <row r="72" spans="1:27" s="8" customFormat="1" ht="24.6" customHeight="1">
      <c r="A72" s="221"/>
      <c r="B72" s="222" t="s">
        <v>433</v>
      </c>
      <c r="C72" s="223">
        <v>3885</v>
      </c>
      <c r="D72" s="224">
        <v>55</v>
      </c>
      <c r="E72" s="223">
        <v>85</v>
      </c>
      <c r="F72" s="223"/>
      <c r="G72" s="223">
        <v>18</v>
      </c>
      <c r="H72" s="223">
        <v>2</v>
      </c>
      <c r="I72" s="279" t="s">
        <v>219</v>
      </c>
      <c r="J72" s="306">
        <f>SUM(G72*400+H72*100+I72)</f>
        <v>7409</v>
      </c>
      <c r="K72" s="282"/>
      <c r="L72" s="306">
        <f t="shared" si="1"/>
        <v>7409</v>
      </c>
      <c r="M72" s="282"/>
      <c r="N72" s="282"/>
      <c r="O72" s="282"/>
      <c r="P72" s="282"/>
      <c r="Q72" s="282"/>
      <c r="R72" s="282"/>
      <c r="S72" s="233"/>
      <c r="T72" s="282"/>
      <c r="U72" s="282"/>
      <c r="V72" s="354"/>
      <c r="W72" s="355"/>
      <c r="X72" s="223"/>
      <c r="Y72" s="233"/>
      <c r="Z72" s="228"/>
      <c r="AA72" s="228"/>
    </row>
    <row r="73" spans="1:27" s="8" customFormat="1" ht="24.6" customHeight="1">
      <c r="A73" s="221">
        <v>40</v>
      </c>
      <c r="B73" s="222" t="s">
        <v>433</v>
      </c>
      <c r="C73" s="223">
        <v>3306</v>
      </c>
      <c r="D73" s="224">
        <v>71</v>
      </c>
      <c r="E73" s="223">
        <v>6</v>
      </c>
      <c r="F73" s="223" t="s">
        <v>1286</v>
      </c>
      <c r="G73" s="223">
        <v>12</v>
      </c>
      <c r="H73" s="279" t="s">
        <v>73</v>
      </c>
      <c r="I73" s="279" t="s">
        <v>73</v>
      </c>
      <c r="J73" s="306">
        <f>SUM(G73*400)</f>
        <v>4800</v>
      </c>
      <c r="K73" s="282"/>
      <c r="L73" s="306">
        <f t="shared" si="1"/>
        <v>4800</v>
      </c>
      <c r="M73" s="282"/>
      <c r="N73" s="282"/>
      <c r="O73" s="282"/>
      <c r="P73" s="282"/>
      <c r="Q73" s="282"/>
      <c r="R73" s="282"/>
      <c r="S73" s="233"/>
      <c r="T73" s="282"/>
      <c r="U73" s="282"/>
      <c r="V73" s="354"/>
      <c r="W73" s="355"/>
      <c r="X73" s="223">
        <v>40</v>
      </c>
      <c r="Y73" s="233" t="s">
        <v>86</v>
      </c>
      <c r="Z73" s="228" t="s">
        <v>1996</v>
      </c>
      <c r="AA73" s="228" t="s">
        <v>1997</v>
      </c>
    </row>
    <row r="74" spans="1:27" s="8" customFormat="1" ht="24.6" customHeight="1">
      <c r="A74" s="221"/>
      <c r="B74" s="222" t="s">
        <v>433</v>
      </c>
      <c r="C74" s="223">
        <v>2405</v>
      </c>
      <c r="D74" s="224">
        <v>65</v>
      </c>
      <c r="E74" s="223">
        <v>5</v>
      </c>
      <c r="F74" s="223"/>
      <c r="G74" s="223">
        <v>21</v>
      </c>
      <c r="H74" s="279" t="s">
        <v>73</v>
      </c>
      <c r="I74" s="279" t="s">
        <v>231</v>
      </c>
      <c r="J74" s="306">
        <f>SUM(G74*400+I74)</f>
        <v>8404</v>
      </c>
      <c r="K74" s="282"/>
      <c r="L74" s="306">
        <f t="shared" si="1"/>
        <v>8404</v>
      </c>
      <c r="M74" s="282"/>
      <c r="N74" s="282"/>
      <c r="O74" s="282"/>
      <c r="P74" s="282"/>
      <c r="Q74" s="282"/>
      <c r="R74" s="282"/>
      <c r="S74" s="233"/>
      <c r="T74" s="282"/>
      <c r="U74" s="282"/>
      <c r="V74" s="354"/>
      <c r="W74" s="355"/>
      <c r="X74" s="223"/>
      <c r="Y74" s="233"/>
      <c r="Z74" s="228"/>
      <c r="AA74" s="228"/>
    </row>
    <row r="75" spans="1:27" s="8" customFormat="1" ht="24.6" customHeight="1">
      <c r="A75" s="221">
        <v>41</v>
      </c>
      <c r="B75" s="222" t="s">
        <v>433</v>
      </c>
      <c r="C75" s="223">
        <v>4229</v>
      </c>
      <c r="D75" s="224">
        <v>72</v>
      </c>
      <c r="E75" s="223">
        <v>29</v>
      </c>
      <c r="F75" s="223" t="s">
        <v>1286</v>
      </c>
      <c r="G75" s="223">
        <v>16</v>
      </c>
      <c r="H75" s="223">
        <v>3</v>
      </c>
      <c r="I75" s="223">
        <v>23</v>
      </c>
      <c r="J75" s="306">
        <f>SUM(G75*400+H75*100+I75)</f>
        <v>6723</v>
      </c>
      <c r="K75" s="282"/>
      <c r="L75" s="306">
        <f t="shared" si="1"/>
        <v>6723</v>
      </c>
      <c r="M75" s="282"/>
      <c r="N75" s="282"/>
      <c r="O75" s="282"/>
      <c r="P75" s="282"/>
      <c r="Q75" s="282"/>
      <c r="R75" s="282"/>
      <c r="S75" s="233"/>
      <c r="T75" s="282"/>
      <c r="U75" s="282"/>
      <c r="V75" s="354"/>
      <c r="W75" s="355"/>
      <c r="X75" s="223">
        <v>41</v>
      </c>
      <c r="Y75" s="233" t="s">
        <v>70</v>
      </c>
      <c r="Z75" s="228" t="s">
        <v>1998</v>
      </c>
      <c r="AA75" s="228" t="s">
        <v>1999</v>
      </c>
    </row>
    <row r="76" spans="1:27" s="8" customFormat="1" ht="24.6" customHeight="1">
      <c r="A76" s="221"/>
      <c r="B76" s="222"/>
      <c r="C76" s="223"/>
      <c r="D76" s="224"/>
      <c r="E76" s="223"/>
      <c r="F76" s="223"/>
      <c r="G76" s="223"/>
      <c r="H76" s="223"/>
      <c r="I76" s="223"/>
      <c r="J76" s="306"/>
      <c r="K76" s="282"/>
      <c r="L76" s="306">
        <f t="shared" si="1"/>
        <v>0</v>
      </c>
      <c r="M76" s="282"/>
      <c r="N76" s="282"/>
      <c r="O76" s="282"/>
      <c r="P76" s="282"/>
      <c r="Q76" s="282"/>
      <c r="R76" s="282"/>
      <c r="S76" s="233"/>
      <c r="T76" s="282"/>
      <c r="U76" s="282"/>
      <c r="V76" s="354"/>
      <c r="W76" s="355"/>
      <c r="X76" s="223"/>
      <c r="Y76" s="233"/>
      <c r="Z76" s="228"/>
      <c r="AA76" s="228" t="s">
        <v>234</v>
      </c>
    </row>
    <row r="77" spans="1:27" s="8" customFormat="1" ht="24.6" customHeight="1">
      <c r="A77" s="221">
        <v>42</v>
      </c>
      <c r="B77" s="222" t="s">
        <v>433</v>
      </c>
      <c r="C77" s="223">
        <v>2389</v>
      </c>
      <c r="D77" s="224">
        <v>75</v>
      </c>
      <c r="E77" s="223">
        <v>89</v>
      </c>
      <c r="F77" s="223" t="s">
        <v>1286</v>
      </c>
      <c r="G77" s="238">
        <v>15</v>
      </c>
      <c r="H77" s="279" t="s">
        <v>73</v>
      </c>
      <c r="I77" s="279" t="s">
        <v>73</v>
      </c>
      <c r="J77" s="306">
        <f>SUM(G77*400)</f>
        <v>6000</v>
      </c>
      <c r="K77" s="282"/>
      <c r="L77" s="306">
        <f t="shared" si="1"/>
        <v>6000</v>
      </c>
      <c r="M77" s="282"/>
      <c r="N77" s="282"/>
      <c r="O77" s="282"/>
      <c r="P77" s="282"/>
      <c r="Q77" s="282"/>
      <c r="R77" s="282"/>
      <c r="S77" s="233"/>
      <c r="T77" s="282"/>
      <c r="U77" s="282"/>
      <c r="V77" s="354"/>
      <c r="W77" s="355"/>
      <c r="X77" s="223">
        <v>42</v>
      </c>
      <c r="Y77" s="233" t="s">
        <v>86</v>
      </c>
      <c r="Z77" s="228" t="s">
        <v>2000</v>
      </c>
      <c r="AA77" s="228" t="s">
        <v>2001</v>
      </c>
    </row>
    <row r="78" spans="1:27" s="8" customFormat="1" ht="24.6" customHeight="1">
      <c r="A78" s="221"/>
      <c r="B78" s="222" t="s">
        <v>433</v>
      </c>
      <c r="C78" s="223">
        <v>4171</v>
      </c>
      <c r="D78" s="224">
        <v>32</v>
      </c>
      <c r="E78" s="223">
        <v>81</v>
      </c>
      <c r="F78" s="223"/>
      <c r="G78" s="238">
        <v>28</v>
      </c>
      <c r="H78" s="279" t="s">
        <v>73</v>
      </c>
      <c r="I78" s="279" t="s">
        <v>73</v>
      </c>
      <c r="J78" s="306">
        <f>SUM(G78*400)</f>
        <v>11200</v>
      </c>
      <c r="K78" s="282"/>
      <c r="L78" s="306">
        <f t="shared" si="1"/>
        <v>11200</v>
      </c>
      <c r="M78" s="282"/>
      <c r="N78" s="282"/>
      <c r="O78" s="282"/>
      <c r="P78" s="282"/>
      <c r="Q78" s="282"/>
      <c r="R78" s="282"/>
      <c r="S78" s="233"/>
      <c r="T78" s="282"/>
      <c r="U78" s="282"/>
      <c r="V78" s="354"/>
      <c r="W78" s="355"/>
      <c r="X78" s="223"/>
      <c r="Y78" s="233"/>
      <c r="Z78" s="228"/>
      <c r="AA78" s="228"/>
    </row>
    <row r="79" spans="1:27" s="8" customFormat="1" ht="22.2" customHeight="1">
      <c r="A79" s="221">
        <v>43</v>
      </c>
      <c r="B79" s="222" t="s">
        <v>433</v>
      </c>
      <c r="C79" s="223">
        <v>3937</v>
      </c>
      <c r="D79" s="224">
        <v>40</v>
      </c>
      <c r="E79" s="223">
        <v>37</v>
      </c>
      <c r="F79" s="223" t="s">
        <v>1286</v>
      </c>
      <c r="G79" s="238">
        <v>16</v>
      </c>
      <c r="H79" s="238">
        <v>3</v>
      </c>
      <c r="I79" s="280" t="s">
        <v>508</v>
      </c>
      <c r="J79" s="306">
        <f>SUM(G79*400+H79*100+I79)</f>
        <v>6701</v>
      </c>
      <c r="K79" s="282"/>
      <c r="L79" s="306">
        <f t="shared" si="1"/>
        <v>6701</v>
      </c>
      <c r="M79" s="282"/>
      <c r="N79" s="282"/>
      <c r="O79" s="282"/>
      <c r="P79" s="282"/>
      <c r="Q79" s="282"/>
      <c r="R79" s="282"/>
      <c r="S79" s="233"/>
      <c r="T79" s="282"/>
      <c r="U79" s="282"/>
      <c r="V79" s="354"/>
      <c r="W79" s="355"/>
      <c r="X79" s="223">
        <v>43</v>
      </c>
      <c r="Y79" s="233" t="s">
        <v>63</v>
      </c>
      <c r="Z79" s="228" t="s">
        <v>2002</v>
      </c>
      <c r="AA79" s="228" t="s">
        <v>2003</v>
      </c>
    </row>
    <row r="80" spans="1:27" s="8" customFormat="1" ht="22.2" customHeight="1">
      <c r="A80" s="221">
        <v>44</v>
      </c>
      <c r="B80" s="222" t="s">
        <v>433</v>
      </c>
      <c r="C80" s="223">
        <v>3887</v>
      </c>
      <c r="D80" s="224">
        <v>67</v>
      </c>
      <c r="E80" s="223">
        <v>87</v>
      </c>
      <c r="F80" s="223" t="s">
        <v>1286</v>
      </c>
      <c r="G80" s="223">
        <v>15</v>
      </c>
      <c r="H80" s="279" t="s">
        <v>73</v>
      </c>
      <c r="I80" s="279" t="s">
        <v>73</v>
      </c>
      <c r="J80" s="306">
        <f>SUM(G80*400)</f>
        <v>6000</v>
      </c>
      <c r="K80" s="282"/>
      <c r="L80" s="306">
        <f t="shared" si="1"/>
        <v>6000</v>
      </c>
      <c r="M80" s="282"/>
      <c r="N80" s="282"/>
      <c r="O80" s="282"/>
      <c r="P80" s="282"/>
      <c r="Q80" s="282"/>
      <c r="R80" s="282"/>
      <c r="S80" s="233"/>
      <c r="T80" s="282"/>
      <c r="U80" s="282"/>
      <c r="V80" s="354"/>
      <c r="W80" s="355"/>
      <c r="X80" s="223">
        <v>44</v>
      </c>
      <c r="Y80" s="233" t="s">
        <v>70</v>
      </c>
      <c r="Z80" s="228" t="s">
        <v>2004</v>
      </c>
      <c r="AA80" s="228" t="s">
        <v>2005</v>
      </c>
    </row>
    <row r="81" spans="1:27" s="8" customFormat="1" ht="22.2" customHeight="1">
      <c r="A81" s="221">
        <v>45</v>
      </c>
      <c r="B81" s="222" t="s">
        <v>433</v>
      </c>
      <c r="C81" s="223">
        <v>2733</v>
      </c>
      <c r="D81" s="224">
        <v>39</v>
      </c>
      <c r="E81" s="223">
        <v>33</v>
      </c>
      <c r="F81" s="223" t="s">
        <v>1286</v>
      </c>
      <c r="G81" s="223">
        <v>11</v>
      </c>
      <c r="H81" s="223">
        <v>3</v>
      </c>
      <c r="I81" s="223">
        <v>12</v>
      </c>
      <c r="J81" s="306">
        <f>SUM(G81*400+H81*100+I81)</f>
        <v>4712</v>
      </c>
      <c r="K81" s="282"/>
      <c r="L81" s="306">
        <f t="shared" si="1"/>
        <v>4712</v>
      </c>
      <c r="M81" s="282"/>
      <c r="N81" s="282"/>
      <c r="O81" s="282"/>
      <c r="P81" s="282"/>
      <c r="Q81" s="282"/>
      <c r="R81" s="282"/>
      <c r="S81" s="233"/>
      <c r="T81" s="282"/>
      <c r="U81" s="282"/>
      <c r="V81" s="354"/>
      <c r="W81" s="355"/>
      <c r="X81" s="223">
        <v>45</v>
      </c>
      <c r="Y81" s="233" t="s">
        <v>70</v>
      </c>
      <c r="Z81" s="228" t="s">
        <v>2006</v>
      </c>
      <c r="AA81" s="228" t="s">
        <v>2007</v>
      </c>
    </row>
    <row r="82" spans="1:27" s="8" customFormat="1" ht="22.2" customHeight="1">
      <c r="A82" s="221"/>
      <c r="B82" s="222" t="s">
        <v>433</v>
      </c>
      <c r="C82" s="223">
        <v>2417</v>
      </c>
      <c r="D82" s="224">
        <v>40</v>
      </c>
      <c r="E82" s="223">
        <v>17</v>
      </c>
      <c r="F82" s="223"/>
      <c r="G82" s="223">
        <v>10</v>
      </c>
      <c r="H82" s="279" t="s">
        <v>73</v>
      </c>
      <c r="I82" s="279" t="s">
        <v>73</v>
      </c>
      <c r="J82" s="306">
        <f>SUM(G82*400)</f>
        <v>4000</v>
      </c>
      <c r="K82" s="282"/>
      <c r="L82" s="306">
        <f t="shared" si="1"/>
        <v>4000</v>
      </c>
      <c r="M82" s="282"/>
      <c r="N82" s="282"/>
      <c r="O82" s="282"/>
      <c r="P82" s="282"/>
      <c r="Q82" s="282"/>
      <c r="R82" s="282"/>
      <c r="S82" s="233"/>
      <c r="T82" s="282"/>
      <c r="U82" s="282"/>
      <c r="V82" s="354"/>
      <c r="W82" s="355"/>
      <c r="X82" s="223"/>
      <c r="Y82" s="233"/>
      <c r="Z82" s="228"/>
      <c r="AA82" s="228" t="s">
        <v>2008</v>
      </c>
    </row>
    <row r="83" spans="1:27" s="8" customFormat="1" ht="22.2" customHeight="1">
      <c r="A83" s="221">
        <v>46</v>
      </c>
      <c r="B83" s="222" t="s">
        <v>433</v>
      </c>
      <c r="C83" s="223">
        <v>4377</v>
      </c>
      <c r="D83" s="224">
        <v>91</v>
      </c>
      <c r="E83" s="223">
        <v>77</v>
      </c>
      <c r="F83" s="223" t="s">
        <v>1286</v>
      </c>
      <c r="G83" s="223">
        <v>13</v>
      </c>
      <c r="H83" s="279" t="s">
        <v>73</v>
      </c>
      <c r="I83" s="279" t="s">
        <v>73</v>
      </c>
      <c r="J83" s="306">
        <f>SUM(G83*400)</f>
        <v>5200</v>
      </c>
      <c r="K83" s="282"/>
      <c r="L83" s="306">
        <f t="shared" si="1"/>
        <v>5200</v>
      </c>
      <c r="M83" s="282"/>
      <c r="N83" s="282"/>
      <c r="O83" s="282"/>
      <c r="P83" s="282"/>
      <c r="Q83" s="282"/>
      <c r="R83" s="282"/>
      <c r="S83" s="233"/>
      <c r="T83" s="282"/>
      <c r="U83" s="282"/>
      <c r="V83" s="354"/>
      <c r="W83" s="355"/>
      <c r="X83" s="223">
        <v>46</v>
      </c>
      <c r="Y83" s="233" t="s">
        <v>70</v>
      </c>
      <c r="Z83" s="228" t="s">
        <v>2009</v>
      </c>
      <c r="AA83" s="228" t="s">
        <v>2010</v>
      </c>
    </row>
    <row r="84" spans="1:27" s="8" customFormat="1" ht="22.2" customHeight="1">
      <c r="A84" s="221">
        <v>47</v>
      </c>
      <c r="B84" s="222" t="s">
        <v>433</v>
      </c>
      <c r="C84" s="223">
        <v>3014</v>
      </c>
      <c r="D84" s="224">
        <v>43</v>
      </c>
      <c r="E84" s="223">
        <v>14</v>
      </c>
      <c r="F84" s="223" t="s">
        <v>1286</v>
      </c>
      <c r="G84" s="223">
        <v>17</v>
      </c>
      <c r="H84" s="279" t="s">
        <v>73</v>
      </c>
      <c r="I84" s="279">
        <v>41</v>
      </c>
      <c r="J84" s="306">
        <f>SUM(G84*400+I84)</f>
        <v>6841</v>
      </c>
      <c r="K84" s="282"/>
      <c r="L84" s="306">
        <f t="shared" si="1"/>
        <v>6841</v>
      </c>
      <c r="M84" s="282"/>
      <c r="N84" s="282"/>
      <c r="O84" s="282"/>
      <c r="P84" s="282"/>
      <c r="Q84" s="282"/>
      <c r="R84" s="282"/>
      <c r="S84" s="233"/>
      <c r="T84" s="282"/>
      <c r="U84" s="282"/>
      <c r="V84" s="354"/>
      <c r="W84" s="355"/>
      <c r="X84" s="223">
        <v>47</v>
      </c>
      <c r="Y84" s="233" t="s">
        <v>86</v>
      </c>
      <c r="Z84" s="228" t="s">
        <v>2011</v>
      </c>
      <c r="AA84" s="228" t="s">
        <v>2012</v>
      </c>
    </row>
    <row r="85" spans="1:27" s="8" customFormat="1" ht="22.2" customHeight="1">
      <c r="A85" s="221">
        <v>48</v>
      </c>
      <c r="B85" s="222" t="s">
        <v>433</v>
      </c>
      <c r="C85" s="223">
        <v>4528</v>
      </c>
      <c r="D85" s="224">
        <v>59</v>
      </c>
      <c r="E85" s="223">
        <v>28</v>
      </c>
      <c r="F85" s="223" t="s">
        <v>1286</v>
      </c>
      <c r="G85" s="223">
        <v>13</v>
      </c>
      <c r="H85" s="279" t="s">
        <v>73</v>
      </c>
      <c r="I85" s="279" t="s">
        <v>73</v>
      </c>
      <c r="J85" s="306">
        <f>SUM(G85*400)</f>
        <v>5200</v>
      </c>
      <c r="K85" s="282"/>
      <c r="L85" s="306">
        <f t="shared" si="1"/>
        <v>5200</v>
      </c>
      <c r="M85" s="282"/>
      <c r="N85" s="282"/>
      <c r="O85" s="282"/>
      <c r="P85" s="282"/>
      <c r="Q85" s="282"/>
      <c r="R85" s="282"/>
      <c r="S85" s="233"/>
      <c r="T85" s="282"/>
      <c r="U85" s="282"/>
      <c r="V85" s="354"/>
      <c r="W85" s="355"/>
      <c r="X85" s="223">
        <v>48</v>
      </c>
      <c r="Y85" s="233" t="s">
        <v>70</v>
      </c>
      <c r="Z85" s="228" t="s">
        <v>2013</v>
      </c>
      <c r="AA85" s="228" t="s">
        <v>2014</v>
      </c>
    </row>
    <row r="86" spans="1:27" s="8" customFormat="1" ht="22.2" customHeight="1">
      <c r="A86" s="221"/>
      <c r="B86" s="222" t="s">
        <v>433</v>
      </c>
      <c r="C86" s="223">
        <v>2991</v>
      </c>
      <c r="D86" s="224">
        <v>73</v>
      </c>
      <c r="E86" s="223">
        <v>91</v>
      </c>
      <c r="F86" s="223"/>
      <c r="G86" s="223">
        <v>20</v>
      </c>
      <c r="H86" s="279" t="s">
        <v>73</v>
      </c>
      <c r="I86" s="279" t="s">
        <v>73</v>
      </c>
      <c r="J86" s="306">
        <f>SUM(G86*400)</f>
        <v>8000</v>
      </c>
      <c r="K86" s="282"/>
      <c r="L86" s="306">
        <f t="shared" si="1"/>
        <v>8000</v>
      </c>
      <c r="M86" s="282"/>
      <c r="N86" s="282"/>
      <c r="O86" s="282"/>
      <c r="P86" s="282"/>
      <c r="Q86" s="282"/>
      <c r="R86" s="282"/>
      <c r="S86" s="233"/>
      <c r="T86" s="282"/>
      <c r="U86" s="282"/>
      <c r="V86" s="354"/>
      <c r="W86" s="355"/>
      <c r="X86" s="223"/>
      <c r="Y86" s="233"/>
      <c r="Z86" s="228"/>
      <c r="AA86" s="228"/>
    </row>
    <row r="87" spans="1:27" s="8" customFormat="1" ht="22.2" customHeight="1">
      <c r="A87" s="221"/>
      <c r="B87" s="222" t="s">
        <v>433</v>
      </c>
      <c r="C87" s="223">
        <v>2995</v>
      </c>
      <c r="D87" s="224">
        <v>42</v>
      </c>
      <c r="E87" s="223">
        <v>95</v>
      </c>
      <c r="F87" s="223"/>
      <c r="G87" s="223">
        <v>26</v>
      </c>
      <c r="H87" s="223">
        <v>1</v>
      </c>
      <c r="I87" s="223">
        <v>51</v>
      </c>
      <c r="J87" s="306">
        <f>SUM(G87*400+H87*100+I87)</f>
        <v>10551</v>
      </c>
      <c r="K87" s="282"/>
      <c r="L87" s="306">
        <f t="shared" si="1"/>
        <v>10551</v>
      </c>
      <c r="M87" s="282"/>
      <c r="N87" s="282"/>
      <c r="O87" s="282"/>
      <c r="P87" s="282"/>
      <c r="Q87" s="282"/>
      <c r="R87" s="282"/>
      <c r="S87" s="233"/>
      <c r="T87" s="282"/>
      <c r="U87" s="282"/>
      <c r="V87" s="354"/>
      <c r="W87" s="355"/>
      <c r="X87" s="223"/>
      <c r="Y87" s="233"/>
      <c r="Z87" s="228"/>
      <c r="AA87" s="228"/>
    </row>
    <row r="88" spans="1:27" s="8" customFormat="1" ht="22.2" customHeight="1">
      <c r="A88" s="225">
        <v>49</v>
      </c>
      <c r="B88" s="222" t="s">
        <v>433</v>
      </c>
      <c r="C88" s="223">
        <v>2628</v>
      </c>
      <c r="D88" s="224">
        <v>25</v>
      </c>
      <c r="E88" s="223">
        <v>28</v>
      </c>
      <c r="F88" s="223" t="s">
        <v>1286</v>
      </c>
      <c r="G88" s="223">
        <v>28</v>
      </c>
      <c r="H88" s="279" t="s">
        <v>73</v>
      </c>
      <c r="I88" s="279" t="s">
        <v>73</v>
      </c>
      <c r="J88" s="306">
        <f>SUM(G88*400)</f>
        <v>11200</v>
      </c>
      <c r="K88" s="282"/>
      <c r="L88" s="306">
        <f t="shared" si="1"/>
        <v>11200</v>
      </c>
      <c r="M88" s="282"/>
      <c r="N88" s="282"/>
      <c r="O88" s="282"/>
      <c r="P88" s="282"/>
      <c r="Q88" s="282"/>
      <c r="R88" s="282"/>
      <c r="S88" s="233"/>
      <c r="T88" s="282"/>
      <c r="U88" s="282"/>
      <c r="V88" s="354"/>
      <c r="W88" s="355"/>
      <c r="X88" s="238">
        <v>49</v>
      </c>
      <c r="Y88" s="233" t="s">
        <v>70</v>
      </c>
      <c r="Z88" s="228" t="s">
        <v>2015</v>
      </c>
      <c r="AA88" s="228" t="s">
        <v>2016</v>
      </c>
    </row>
    <row r="89" spans="1:27" s="8" customFormat="1" ht="22.2" customHeight="1">
      <c r="A89" s="221">
        <v>50</v>
      </c>
      <c r="B89" s="222" t="s">
        <v>433</v>
      </c>
      <c r="C89" s="223">
        <v>2735</v>
      </c>
      <c r="D89" s="224">
        <v>9</v>
      </c>
      <c r="E89" s="223">
        <v>35</v>
      </c>
      <c r="F89" s="223" t="s">
        <v>1286</v>
      </c>
      <c r="G89" s="223">
        <v>10</v>
      </c>
      <c r="H89" s="279" t="s">
        <v>73</v>
      </c>
      <c r="I89" s="279" t="s">
        <v>73</v>
      </c>
      <c r="J89" s="306">
        <f>SUM(G89*400)</f>
        <v>4000</v>
      </c>
      <c r="K89" s="282"/>
      <c r="L89" s="306">
        <f t="shared" si="1"/>
        <v>4000</v>
      </c>
      <c r="M89" s="282"/>
      <c r="N89" s="282"/>
      <c r="O89" s="282"/>
      <c r="P89" s="282"/>
      <c r="Q89" s="282"/>
      <c r="R89" s="282"/>
      <c r="S89" s="233"/>
      <c r="T89" s="282"/>
      <c r="U89" s="282"/>
      <c r="V89" s="354"/>
      <c r="W89" s="355"/>
      <c r="X89" s="223">
        <v>50</v>
      </c>
      <c r="Y89" s="233" t="s">
        <v>70</v>
      </c>
      <c r="Z89" s="228" t="s">
        <v>2017</v>
      </c>
      <c r="AA89" s="228" t="s">
        <v>2018</v>
      </c>
    </row>
    <row r="90" spans="1:27" s="8" customFormat="1" ht="22.2" customHeight="1">
      <c r="A90" s="221">
        <v>51</v>
      </c>
      <c r="B90" s="222" t="s">
        <v>433</v>
      </c>
      <c r="C90" s="223">
        <v>5140</v>
      </c>
      <c r="D90" s="224">
        <v>104</v>
      </c>
      <c r="E90" s="223">
        <v>40</v>
      </c>
      <c r="F90" s="223" t="s">
        <v>1286</v>
      </c>
      <c r="G90" s="223">
        <v>11</v>
      </c>
      <c r="H90" s="223">
        <v>3</v>
      </c>
      <c r="I90" s="223">
        <v>23</v>
      </c>
      <c r="J90" s="306">
        <f>SUM(G90*400+H90*100+I90)</f>
        <v>4723</v>
      </c>
      <c r="K90" s="282"/>
      <c r="L90" s="306">
        <f t="shared" si="1"/>
        <v>4723</v>
      </c>
      <c r="M90" s="282"/>
      <c r="N90" s="282"/>
      <c r="O90" s="282"/>
      <c r="P90" s="282"/>
      <c r="Q90" s="282"/>
      <c r="R90" s="282"/>
      <c r="S90" s="233"/>
      <c r="T90" s="282"/>
      <c r="U90" s="282"/>
      <c r="V90" s="354"/>
      <c r="W90" s="355"/>
      <c r="X90" s="223">
        <v>51</v>
      </c>
      <c r="Y90" s="233" t="s">
        <v>70</v>
      </c>
      <c r="Z90" s="228" t="s">
        <v>2019</v>
      </c>
      <c r="AA90" s="228" t="s">
        <v>2020</v>
      </c>
    </row>
    <row r="91" spans="1:27" s="8" customFormat="1" ht="22.2" customHeight="1">
      <c r="A91" s="221"/>
      <c r="B91" s="222" t="s">
        <v>433</v>
      </c>
      <c r="C91" s="223">
        <v>5478</v>
      </c>
      <c r="D91" s="224">
        <v>69</v>
      </c>
      <c r="E91" s="223">
        <v>78</v>
      </c>
      <c r="F91" s="223"/>
      <c r="G91" s="223">
        <v>5</v>
      </c>
      <c r="H91" s="279" t="s">
        <v>73</v>
      </c>
      <c r="I91" s="279" t="s">
        <v>73</v>
      </c>
      <c r="J91" s="306">
        <f>SUM(G91*400)</f>
        <v>2000</v>
      </c>
      <c r="K91" s="282"/>
      <c r="L91" s="306">
        <f t="shared" si="1"/>
        <v>2000</v>
      </c>
      <c r="M91" s="282"/>
      <c r="N91" s="282"/>
      <c r="O91" s="282"/>
      <c r="P91" s="282"/>
      <c r="Q91" s="282"/>
      <c r="R91" s="282"/>
      <c r="S91" s="233"/>
      <c r="T91" s="282"/>
      <c r="U91" s="282"/>
      <c r="V91" s="354"/>
      <c r="W91" s="355"/>
      <c r="X91" s="223"/>
      <c r="Y91" s="233"/>
      <c r="Z91" s="228"/>
      <c r="AA91" s="228"/>
    </row>
    <row r="92" spans="1:27" s="8" customFormat="1" ht="22.2" customHeight="1">
      <c r="A92" s="221">
        <v>52</v>
      </c>
      <c r="B92" s="222" t="s">
        <v>433</v>
      </c>
      <c r="C92" s="223">
        <v>7455</v>
      </c>
      <c r="D92" s="224">
        <v>24</v>
      </c>
      <c r="E92" s="223">
        <v>55</v>
      </c>
      <c r="F92" s="223" t="s">
        <v>1286</v>
      </c>
      <c r="G92" s="223">
        <v>28</v>
      </c>
      <c r="H92" s="279" t="s">
        <v>73</v>
      </c>
      <c r="I92" s="279" t="s">
        <v>73</v>
      </c>
      <c r="J92" s="306">
        <f>SUM(G92*400)</f>
        <v>11200</v>
      </c>
      <c r="K92" s="282"/>
      <c r="L92" s="306">
        <f t="shared" si="1"/>
        <v>11200</v>
      </c>
      <c r="M92" s="282"/>
      <c r="N92" s="282"/>
      <c r="O92" s="282"/>
      <c r="P92" s="282"/>
      <c r="Q92" s="282"/>
      <c r="R92" s="282"/>
      <c r="S92" s="233"/>
      <c r="T92" s="282"/>
      <c r="U92" s="282"/>
      <c r="V92" s="354"/>
      <c r="W92" s="355"/>
      <c r="X92" s="223">
        <v>52</v>
      </c>
      <c r="Y92" s="233" t="s">
        <v>70</v>
      </c>
      <c r="Z92" s="228" t="s">
        <v>2021</v>
      </c>
      <c r="AA92" s="228" t="s">
        <v>2022</v>
      </c>
    </row>
    <row r="93" spans="1:27" s="8" customFormat="1" ht="22.2" customHeight="1">
      <c r="A93" s="221">
        <v>53</v>
      </c>
      <c r="B93" s="222" t="s">
        <v>433</v>
      </c>
      <c r="C93" s="223">
        <v>7455</v>
      </c>
      <c r="D93" s="224">
        <v>157</v>
      </c>
      <c r="E93" s="223">
        <v>55</v>
      </c>
      <c r="F93" s="223" t="s">
        <v>1286</v>
      </c>
      <c r="G93" s="223">
        <v>5</v>
      </c>
      <c r="H93" s="223">
        <v>3</v>
      </c>
      <c r="I93" s="223">
        <v>76</v>
      </c>
      <c r="J93" s="306">
        <f>SUM(G93*400+H93*100+I93)</f>
        <v>2376</v>
      </c>
      <c r="K93" s="282"/>
      <c r="L93" s="306">
        <f t="shared" si="1"/>
        <v>2376</v>
      </c>
      <c r="M93" s="282"/>
      <c r="N93" s="282"/>
      <c r="O93" s="282"/>
      <c r="P93" s="282"/>
      <c r="Q93" s="282"/>
      <c r="R93" s="282"/>
      <c r="S93" s="233"/>
      <c r="T93" s="282"/>
      <c r="U93" s="282"/>
      <c r="V93" s="354"/>
      <c r="W93" s="355"/>
      <c r="X93" s="223">
        <v>53</v>
      </c>
      <c r="Y93" s="233" t="s">
        <v>70</v>
      </c>
      <c r="Z93" s="228" t="s">
        <v>2023</v>
      </c>
      <c r="AA93" s="228" t="s">
        <v>288</v>
      </c>
    </row>
    <row r="94" spans="1:27" s="8" customFormat="1" ht="22.2" customHeight="1">
      <c r="A94" s="221">
        <v>54</v>
      </c>
      <c r="B94" s="222" t="s">
        <v>433</v>
      </c>
      <c r="C94" s="223">
        <v>2413</v>
      </c>
      <c r="D94" s="224">
        <v>55</v>
      </c>
      <c r="E94" s="223">
        <v>13</v>
      </c>
      <c r="F94" s="223" t="s">
        <v>1286</v>
      </c>
      <c r="G94" s="223">
        <v>12</v>
      </c>
      <c r="H94" s="223">
        <v>1</v>
      </c>
      <c r="I94" s="223">
        <v>17</v>
      </c>
      <c r="J94" s="306">
        <f>SUM(G94*400+H94*100+I94)</f>
        <v>4917</v>
      </c>
      <c r="K94" s="282"/>
      <c r="L94" s="306">
        <f t="shared" ref="L94:L125" si="2">SUM(G94*400+H94*100+I94)</f>
        <v>4917</v>
      </c>
      <c r="M94" s="282"/>
      <c r="N94" s="282"/>
      <c r="O94" s="282"/>
      <c r="P94" s="282"/>
      <c r="Q94" s="282"/>
      <c r="R94" s="282"/>
      <c r="S94" s="233"/>
      <c r="T94" s="282"/>
      <c r="U94" s="282"/>
      <c r="V94" s="354"/>
      <c r="W94" s="355"/>
      <c r="X94" s="223">
        <v>54</v>
      </c>
      <c r="Y94" s="233" t="s">
        <v>70</v>
      </c>
      <c r="Z94" s="228" t="s">
        <v>2024</v>
      </c>
      <c r="AA94" s="228" t="s">
        <v>2025</v>
      </c>
    </row>
    <row r="95" spans="1:27" s="8" customFormat="1" ht="22.2" customHeight="1">
      <c r="A95" s="221">
        <v>55</v>
      </c>
      <c r="B95" s="222" t="s">
        <v>433</v>
      </c>
      <c r="C95" s="223">
        <v>2714</v>
      </c>
      <c r="D95" s="224">
        <v>99</v>
      </c>
      <c r="E95" s="223">
        <v>14</v>
      </c>
      <c r="F95" s="223" t="s">
        <v>1286</v>
      </c>
      <c r="G95" s="223">
        <v>28</v>
      </c>
      <c r="H95" s="279" t="s">
        <v>73</v>
      </c>
      <c r="I95" s="279" t="s">
        <v>73</v>
      </c>
      <c r="J95" s="306">
        <f>SUM(G95*400)</f>
        <v>11200</v>
      </c>
      <c r="K95" s="282"/>
      <c r="L95" s="306">
        <f t="shared" si="2"/>
        <v>11200</v>
      </c>
      <c r="M95" s="282"/>
      <c r="N95" s="282"/>
      <c r="O95" s="282"/>
      <c r="P95" s="282"/>
      <c r="Q95" s="282"/>
      <c r="R95" s="282"/>
      <c r="S95" s="233"/>
      <c r="T95" s="282"/>
      <c r="U95" s="282"/>
      <c r="V95" s="354"/>
      <c r="W95" s="355"/>
      <c r="X95" s="223">
        <v>55</v>
      </c>
      <c r="Y95" s="233" t="s">
        <v>86</v>
      </c>
      <c r="Z95" s="228" t="s">
        <v>2026</v>
      </c>
      <c r="AA95" s="228" t="s">
        <v>2027</v>
      </c>
    </row>
    <row r="96" spans="1:27" s="8" customFormat="1" ht="22.2" customHeight="1">
      <c r="A96" s="221">
        <v>56</v>
      </c>
      <c r="B96" s="222" t="s">
        <v>433</v>
      </c>
      <c r="C96" s="223">
        <v>4241</v>
      </c>
      <c r="D96" s="224">
        <v>36</v>
      </c>
      <c r="E96" s="223">
        <v>41</v>
      </c>
      <c r="F96" s="223" t="s">
        <v>1286</v>
      </c>
      <c r="G96" s="238">
        <v>20</v>
      </c>
      <c r="H96" s="238">
        <v>2</v>
      </c>
      <c r="I96" s="238">
        <v>31</v>
      </c>
      <c r="J96" s="306">
        <f>SUM(G96*400+H96*100+I96)</f>
        <v>8231</v>
      </c>
      <c r="K96" s="282"/>
      <c r="L96" s="306">
        <f t="shared" si="2"/>
        <v>8231</v>
      </c>
      <c r="M96" s="282"/>
      <c r="N96" s="282"/>
      <c r="O96" s="282"/>
      <c r="P96" s="282"/>
      <c r="Q96" s="282"/>
      <c r="R96" s="282"/>
      <c r="S96" s="233"/>
      <c r="T96" s="282"/>
      <c r="U96" s="282"/>
      <c r="V96" s="354"/>
      <c r="W96" s="355"/>
      <c r="X96" s="223">
        <v>56</v>
      </c>
      <c r="Y96" s="233" t="s">
        <v>63</v>
      </c>
      <c r="Z96" s="228" t="s">
        <v>2028</v>
      </c>
      <c r="AA96" s="228" t="s">
        <v>2029</v>
      </c>
    </row>
    <row r="97" spans="1:27" s="8" customFormat="1" ht="22.2" customHeight="1">
      <c r="A97" s="221"/>
      <c r="B97" s="222" t="s">
        <v>433</v>
      </c>
      <c r="C97" s="223">
        <v>4377</v>
      </c>
      <c r="D97" s="224">
        <v>91</v>
      </c>
      <c r="E97" s="223">
        <v>77</v>
      </c>
      <c r="F97" s="223"/>
      <c r="G97" s="238">
        <v>13</v>
      </c>
      <c r="H97" s="279" t="s">
        <v>73</v>
      </c>
      <c r="I97" s="279" t="s">
        <v>73</v>
      </c>
      <c r="J97" s="306">
        <f>SUM(G97*400)</f>
        <v>5200</v>
      </c>
      <c r="K97" s="282"/>
      <c r="L97" s="306">
        <f t="shared" si="2"/>
        <v>5200</v>
      </c>
      <c r="M97" s="282"/>
      <c r="N97" s="282"/>
      <c r="O97" s="282"/>
      <c r="P97" s="282"/>
      <c r="Q97" s="282"/>
      <c r="R97" s="282"/>
      <c r="S97" s="233"/>
      <c r="T97" s="282"/>
      <c r="U97" s="282"/>
      <c r="V97" s="354"/>
      <c r="W97" s="355"/>
      <c r="X97" s="223"/>
      <c r="Y97" s="233"/>
      <c r="Z97" s="228"/>
      <c r="AA97" s="228" t="s">
        <v>234</v>
      </c>
    </row>
    <row r="98" spans="1:27" s="8" customFormat="1" ht="21.6" customHeight="1">
      <c r="A98" s="221">
        <v>57</v>
      </c>
      <c r="B98" s="222" t="s">
        <v>433</v>
      </c>
      <c r="C98" s="223">
        <v>2579</v>
      </c>
      <c r="D98" s="224">
        <v>87</v>
      </c>
      <c r="E98" s="223">
        <v>79</v>
      </c>
      <c r="F98" s="223" t="s">
        <v>1286</v>
      </c>
      <c r="G98" s="238">
        <v>21</v>
      </c>
      <c r="H98" s="238">
        <v>3</v>
      </c>
      <c r="I98" s="238">
        <v>85</v>
      </c>
      <c r="J98" s="306">
        <f>SUM(G98*400+H98*100+I98)</f>
        <v>8785</v>
      </c>
      <c r="K98" s="282"/>
      <c r="L98" s="306">
        <f t="shared" si="2"/>
        <v>8785</v>
      </c>
      <c r="M98" s="282"/>
      <c r="N98" s="282"/>
      <c r="O98" s="282"/>
      <c r="P98" s="282"/>
      <c r="Q98" s="282"/>
      <c r="R98" s="282"/>
      <c r="S98" s="233"/>
      <c r="T98" s="282"/>
      <c r="U98" s="282"/>
      <c r="V98" s="354"/>
      <c r="W98" s="355"/>
      <c r="X98" s="223">
        <v>57</v>
      </c>
      <c r="Y98" s="233" t="s">
        <v>70</v>
      </c>
      <c r="Z98" s="228" t="s">
        <v>2030</v>
      </c>
      <c r="AA98" s="228" t="s">
        <v>2031</v>
      </c>
    </row>
    <row r="99" spans="1:27" s="8" customFormat="1" ht="21.6" customHeight="1">
      <c r="A99" s="221">
        <v>58</v>
      </c>
      <c r="B99" s="222" t="s">
        <v>433</v>
      </c>
      <c r="C99" s="223">
        <v>412</v>
      </c>
      <c r="D99" s="224">
        <v>103</v>
      </c>
      <c r="E99" s="223">
        <v>23</v>
      </c>
      <c r="F99" s="223" t="s">
        <v>1286</v>
      </c>
      <c r="G99" s="223">
        <v>7</v>
      </c>
      <c r="H99" s="223">
        <v>1</v>
      </c>
      <c r="I99" s="223">
        <v>30</v>
      </c>
      <c r="J99" s="306">
        <f>SUM(G99*400+H99*100+I99)</f>
        <v>2930</v>
      </c>
      <c r="K99" s="282"/>
      <c r="L99" s="306">
        <f t="shared" si="2"/>
        <v>2930</v>
      </c>
      <c r="M99" s="282"/>
      <c r="N99" s="282"/>
      <c r="O99" s="282"/>
      <c r="P99" s="282"/>
      <c r="Q99" s="282"/>
      <c r="R99" s="282"/>
      <c r="S99" s="233"/>
      <c r="T99" s="282"/>
      <c r="U99" s="282"/>
      <c r="V99" s="354"/>
      <c r="W99" s="355"/>
      <c r="X99" s="223">
        <v>58</v>
      </c>
      <c r="Y99" s="233" t="s">
        <v>70</v>
      </c>
      <c r="Z99" s="228" t="s">
        <v>2032</v>
      </c>
      <c r="AA99" s="228" t="s">
        <v>2033</v>
      </c>
    </row>
    <row r="100" spans="1:27" s="8" customFormat="1" ht="21.6" customHeight="1">
      <c r="A100" s="221"/>
      <c r="B100" s="222" t="s">
        <v>433</v>
      </c>
      <c r="C100" s="223">
        <v>3572</v>
      </c>
      <c r="D100" s="224">
        <v>85</v>
      </c>
      <c r="E100" s="223">
        <v>72</v>
      </c>
      <c r="F100" s="223"/>
      <c r="G100" s="223">
        <v>13</v>
      </c>
      <c r="H100" s="223">
        <v>3</v>
      </c>
      <c r="I100" s="223">
        <v>73</v>
      </c>
      <c r="J100" s="306">
        <f>SUM(G100*400+H100*100+I100)</f>
        <v>5573</v>
      </c>
      <c r="K100" s="282"/>
      <c r="L100" s="306">
        <f t="shared" si="2"/>
        <v>5573</v>
      </c>
      <c r="M100" s="282"/>
      <c r="N100" s="282"/>
      <c r="O100" s="282"/>
      <c r="P100" s="282"/>
      <c r="Q100" s="282"/>
      <c r="R100" s="282"/>
      <c r="S100" s="233"/>
      <c r="T100" s="282"/>
      <c r="U100" s="282"/>
      <c r="V100" s="354"/>
      <c r="W100" s="355"/>
      <c r="X100" s="223"/>
      <c r="Y100" s="233"/>
      <c r="Z100" s="228"/>
      <c r="AA100" s="228"/>
    </row>
    <row r="101" spans="1:27" s="8" customFormat="1" ht="21.6" customHeight="1">
      <c r="A101" s="221"/>
      <c r="B101" s="222" t="s">
        <v>433</v>
      </c>
      <c r="C101" s="223">
        <v>4105</v>
      </c>
      <c r="D101" s="224">
        <v>65</v>
      </c>
      <c r="E101" s="223">
        <v>5</v>
      </c>
      <c r="F101" s="223"/>
      <c r="G101" s="223">
        <v>12</v>
      </c>
      <c r="H101" s="279" t="s">
        <v>73</v>
      </c>
      <c r="I101" s="279" t="s">
        <v>73</v>
      </c>
      <c r="J101" s="306">
        <f>SUM(G101*400)</f>
        <v>4800</v>
      </c>
      <c r="K101" s="282"/>
      <c r="L101" s="306">
        <f t="shared" si="2"/>
        <v>4800</v>
      </c>
      <c r="M101" s="282"/>
      <c r="N101" s="282"/>
      <c r="O101" s="282"/>
      <c r="P101" s="282"/>
      <c r="Q101" s="282"/>
      <c r="R101" s="282"/>
      <c r="S101" s="233"/>
      <c r="T101" s="282"/>
      <c r="U101" s="282"/>
      <c r="V101" s="354"/>
      <c r="W101" s="355"/>
      <c r="X101" s="223"/>
      <c r="Y101" s="233"/>
      <c r="Z101" s="228"/>
      <c r="AA101" s="228"/>
    </row>
    <row r="102" spans="1:27" s="8" customFormat="1" ht="21.6" customHeight="1">
      <c r="A102" s="221"/>
      <c r="B102" s="222" t="s">
        <v>433</v>
      </c>
      <c r="C102" s="223">
        <v>7492</v>
      </c>
      <c r="D102" s="224">
        <v>123</v>
      </c>
      <c r="E102" s="223">
        <v>92</v>
      </c>
      <c r="F102" s="223"/>
      <c r="G102" s="223">
        <v>14</v>
      </c>
      <c r="H102" s="223">
        <v>3</v>
      </c>
      <c r="I102" s="223">
        <v>31</v>
      </c>
      <c r="J102" s="306">
        <f>SUM(G102*400+H102*100+I102)</f>
        <v>5931</v>
      </c>
      <c r="K102" s="282"/>
      <c r="L102" s="306">
        <f t="shared" si="2"/>
        <v>5931</v>
      </c>
      <c r="M102" s="282"/>
      <c r="N102" s="282"/>
      <c r="O102" s="282"/>
      <c r="P102" s="282"/>
      <c r="Q102" s="282"/>
      <c r="R102" s="282"/>
      <c r="S102" s="233"/>
      <c r="T102" s="282"/>
      <c r="U102" s="282"/>
      <c r="V102" s="354"/>
      <c r="W102" s="355"/>
      <c r="X102" s="223"/>
      <c r="Y102" s="233"/>
      <c r="Z102" s="228"/>
      <c r="AA102" s="228"/>
    </row>
    <row r="103" spans="1:27" s="8" customFormat="1" ht="21.6" customHeight="1">
      <c r="A103" s="221">
        <v>59</v>
      </c>
      <c r="B103" s="222" t="s">
        <v>433</v>
      </c>
      <c r="C103" s="223">
        <v>2622</v>
      </c>
      <c r="D103" s="224">
        <v>68</v>
      </c>
      <c r="E103" s="223">
        <v>22</v>
      </c>
      <c r="F103" s="223" t="s">
        <v>1286</v>
      </c>
      <c r="G103" s="223">
        <v>11</v>
      </c>
      <c r="H103" s="279" t="s">
        <v>73</v>
      </c>
      <c r="I103" s="279" t="s">
        <v>73</v>
      </c>
      <c r="J103" s="306">
        <f>SUM(G103*400)</f>
        <v>4400</v>
      </c>
      <c r="K103" s="282"/>
      <c r="L103" s="306">
        <f t="shared" si="2"/>
        <v>4400</v>
      </c>
      <c r="M103" s="282"/>
      <c r="N103" s="282"/>
      <c r="O103" s="282"/>
      <c r="P103" s="282"/>
      <c r="Q103" s="282"/>
      <c r="R103" s="282"/>
      <c r="S103" s="233"/>
      <c r="T103" s="282"/>
      <c r="U103" s="282"/>
      <c r="V103" s="354"/>
      <c r="W103" s="355"/>
      <c r="X103" s="223">
        <v>59</v>
      </c>
      <c r="Y103" s="233" t="s">
        <v>63</v>
      </c>
      <c r="Z103" s="228" t="s">
        <v>2034</v>
      </c>
      <c r="AA103" s="228" t="s">
        <v>2035</v>
      </c>
    </row>
    <row r="104" spans="1:27" s="8" customFormat="1" ht="21.6" customHeight="1">
      <c r="A104" s="221"/>
      <c r="B104" s="222" t="s">
        <v>433</v>
      </c>
      <c r="C104" s="223">
        <v>3890</v>
      </c>
      <c r="D104" s="224">
        <v>95</v>
      </c>
      <c r="E104" s="223">
        <v>95</v>
      </c>
      <c r="F104" s="223"/>
      <c r="G104" s="223">
        <v>14</v>
      </c>
      <c r="H104" s="279" t="s">
        <v>73</v>
      </c>
      <c r="I104" s="279" t="s">
        <v>73</v>
      </c>
      <c r="J104" s="306">
        <f>SUM(G104*400)</f>
        <v>5600</v>
      </c>
      <c r="K104" s="282"/>
      <c r="L104" s="306">
        <f t="shared" si="2"/>
        <v>5600</v>
      </c>
      <c r="M104" s="282"/>
      <c r="N104" s="282"/>
      <c r="O104" s="282"/>
      <c r="P104" s="282"/>
      <c r="Q104" s="282"/>
      <c r="R104" s="282"/>
      <c r="S104" s="233"/>
      <c r="T104" s="282"/>
      <c r="U104" s="282"/>
      <c r="V104" s="354"/>
      <c r="W104" s="355"/>
      <c r="X104" s="223"/>
      <c r="Y104" s="233"/>
      <c r="Z104" s="228"/>
      <c r="AA104" s="228"/>
    </row>
    <row r="105" spans="1:27" s="8" customFormat="1" ht="21.6" customHeight="1">
      <c r="A105" s="221"/>
      <c r="B105" s="222" t="s">
        <v>433</v>
      </c>
      <c r="C105" s="223">
        <v>3500</v>
      </c>
      <c r="D105" s="224">
        <v>83</v>
      </c>
      <c r="E105" s="223">
        <v>83</v>
      </c>
      <c r="F105" s="223"/>
      <c r="G105" s="223">
        <v>10</v>
      </c>
      <c r="H105" s="279" t="s">
        <v>73</v>
      </c>
      <c r="I105" s="279" t="s">
        <v>73</v>
      </c>
      <c r="J105" s="306">
        <f>SUM(G105*400)</f>
        <v>4000</v>
      </c>
      <c r="K105" s="282"/>
      <c r="L105" s="306">
        <f t="shared" si="2"/>
        <v>4000</v>
      </c>
      <c r="M105" s="282"/>
      <c r="N105" s="282"/>
      <c r="O105" s="282"/>
      <c r="P105" s="282"/>
      <c r="Q105" s="282"/>
      <c r="R105" s="282"/>
      <c r="S105" s="233"/>
      <c r="T105" s="282"/>
      <c r="U105" s="282"/>
      <c r="V105" s="354"/>
      <c r="W105" s="355"/>
      <c r="X105" s="223"/>
      <c r="Y105" s="233"/>
      <c r="Z105" s="228"/>
      <c r="AA105" s="228"/>
    </row>
    <row r="106" spans="1:27" s="8" customFormat="1" ht="21.6" customHeight="1">
      <c r="A106" s="221">
        <v>60</v>
      </c>
      <c r="B106" s="222" t="s">
        <v>433</v>
      </c>
      <c r="C106" s="223">
        <v>2955</v>
      </c>
      <c r="D106" s="224">
        <v>12</v>
      </c>
      <c r="E106" s="223">
        <v>55</v>
      </c>
      <c r="F106" s="223" t="s">
        <v>1286</v>
      </c>
      <c r="G106" s="223">
        <v>23</v>
      </c>
      <c r="H106" s="223">
        <v>1</v>
      </c>
      <c r="I106" s="223">
        <v>49</v>
      </c>
      <c r="J106" s="306">
        <f>SUM(G106*400+H106*100+I106)</f>
        <v>9349</v>
      </c>
      <c r="K106" s="282"/>
      <c r="L106" s="306">
        <f t="shared" si="2"/>
        <v>9349</v>
      </c>
      <c r="M106" s="282"/>
      <c r="N106" s="282"/>
      <c r="O106" s="282"/>
      <c r="P106" s="282"/>
      <c r="Q106" s="282"/>
      <c r="R106" s="282"/>
      <c r="S106" s="233"/>
      <c r="T106" s="282"/>
      <c r="U106" s="282"/>
      <c r="V106" s="354"/>
      <c r="W106" s="355"/>
      <c r="X106" s="223">
        <v>60</v>
      </c>
      <c r="Y106" s="233" t="s">
        <v>70</v>
      </c>
      <c r="Z106" s="228" t="s">
        <v>2036</v>
      </c>
      <c r="AA106" s="228" t="s">
        <v>2037</v>
      </c>
    </row>
    <row r="107" spans="1:27" s="8" customFormat="1" ht="21.6" customHeight="1">
      <c r="A107" s="221">
        <v>61</v>
      </c>
      <c r="B107" s="222" t="s">
        <v>433</v>
      </c>
      <c r="C107" s="223">
        <v>2526</v>
      </c>
      <c r="D107" s="224">
        <v>94</v>
      </c>
      <c r="E107" s="223">
        <v>26</v>
      </c>
      <c r="F107" s="223" t="s">
        <v>1286</v>
      </c>
      <c r="G107" s="223">
        <v>20</v>
      </c>
      <c r="H107" s="223">
        <v>2</v>
      </c>
      <c r="I107" s="279" t="s">
        <v>78</v>
      </c>
      <c r="J107" s="306">
        <f>SUM(G107*400+H107*100+I107)</f>
        <v>8206</v>
      </c>
      <c r="K107" s="282"/>
      <c r="L107" s="306">
        <f t="shared" si="2"/>
        <v>8206</v>
      </c>
      <c r="M107" s="282"/>
      <c r="N107" s="282"/>
      <c r="O107" s="282"/>
      <c r="P107" s="282"/>
      <c r="Q107" s="282"/>
      <c r="R107" s="282"/>
      <c r="S107" s="233"/>
      <c r="T107" s="282"/>
      <c r="U107" s="282"/>
      <c r="V107" s="354"/>
      <c r="W107" s="355"/>
      <c r="X107" s="223">
        <v>61</v>
      </c>
      <c r="Y107" s="233" t="s">
        <v>63</v>
      </c>
      <c r="Z107" s="228" t="s">
        <v>2038</v>
      </c>
      <c r="AA107" s="228" t="s">
        <v>2039</v>
      </c>
    </row>
    <row r="108" spans="1:27" s="8" customFormat="1" ht="21.6" customHeight="1">
      <c r="A108" s="221">
        <v>62</v>
      </c>
      <c r="B108" s="222" t="s">
        <v>433</v>
      </c>
      <c r="C108" s="223">
        <v>3959</v>
      </c>
      <c r="D108" s="223">
        <v>70</v>
      </c>
      <c r="E108" s="223">
        <v>59</v>
      </c>
      <c r="F108" s="223" t="s">
        <v>1286</v>
      </c>
      <c r="G108" s="223">
        <v>3</v>
      </c>
      <c r="H108" s="223">
        <v>2</v>
      </c>
      <c r="I108" s="223">
        <v>89</v>
      </c>
      <c r="J108" s="306">
        <f>SUM(G108*400+H108*100+I108)</f>
        <v>1489</v>
      </c>
      <c r="K108" s="282"/>
      <c r="L108" s="306">
        <f t="shared" si="2"/>
        <v>1489</v>
      </c>
      <c r="M108" s="282"/>
      <c r="N108" s="282"/>
      <c r="O108" s="282"/>
      <c r="P108" s="282"/>
      <c r="Q108" s="282"/>
      <c r="R108" s="282"/>
      <c r="S108" s="233"/>
      <c r="T108" s="282"/>
      <c r="U108" s="282"/>
      <c r="V108" s="354"/>
      <c r="W108" s="355"/>
      <c r="X108" s="223">
        <v>62</v>
      </c>
      <c r="Y108" s="233" t="s">
        <v>63</v>
      </c>
      <c r="Z108" s="228" t="s">
        <v>2040</v>
      </c>
      <c r="AA108" s="228" t="s">
        <v>2041</v>
      </c>
    </row>
    <row r="109" spans="1:27" s="8" customFormat="1" ht="21.6" customHeight="1">
      <c r="A109" s="221"/>
      <c r="B109" s="222" t="s">
        <v>433</v>
      </c>
      <c r="C109" s="223">
        <v>3954</v>
      </c>
      <c r="D109" s="223">
        <v>89</v>
      </c>
      <c r="E109" s="223">
        <v>54</v>
      </c>
      <c r="F109" s="223"/>
      <c r="G109" s="223">
        <v>25</v>
      </c>
      <c r="H109" s="279" t="s">
        <v>73</v>
      </c>
      <c r="I109" s="223">
        <v>17</v>
      </c>
      <c r="J109" s="306">
        <f>SUM(G109*400+H109*100+I109)</f>
        <v>10017</v>
      </c>
      <c r="K109" s="282"/>
      <c r="L109" s="306">
        <f>SUM(G109*400+H109*100+I109)</f>
        <v>10017</v>
      </c>
      <c r="M109" s="282"/>
      <c r="N109" s="282"/>
      <c r="O109" s="282"/>
      <c r="P109" s="282"/>
      <c r="Q109" s="282"/>
      <c r="R109" s="282"/>
      <c r="S109" s="233"/>
      <c r="T109" s="282"/>
      <c r="U109" s="282"/>
      <c r="V109" s="354"/>
      <c r="W109" s="355"/>
      <c r="X109" s="223"/>
      <c r="Y109" s="233"/>
      <c r="Z109" s="228"/>
      <c r="AA109" s="228" t="s">
        <v>1440</v>
      </c>
    </row>
    <row r="110" spans="1:27" s="8" customFormat="1" ht="21.6" customHeight="1">
      <c r="A110" s="221"/>
      <c r="B110" s="222" t="s">
        <v>433</v>
      </c>
      <c r="C110" s="223">
        <v>8748</v>
      </c>
      <c r="D110" s="223">
        <v>166</v>
      </c>
      <c r="E110" s="223">
        <v>48</v>
      </c>
      <c r="F110" s="223"/>
      <c r="G110" s="223">
        <v>0</v>
      </c>
      <c r="H110" s="279">
        <v>3</v>
      </c>
      <c r="I110" s="223">
        <v>88</v>
      </c>
      <c r="J110" s="306">
        <f>SUM(G110*400+H110*100+I110)</f>
        <v>388</v>
      </c>
      <c r="K110" s="282"/>
      <c r="L110" s="306">
        <f>SUM(G110*400+H110*100+I110)</f>
        <v>388</v>
      </c>
      <c r="M110" s="282"/>
      <c r="N110" s="282"/>
      <c r="O110" s="282"/>
      <c r="P110" s="282"/>
      <c r="Q110" s="282"/>
      <c r="R110" s="282"/>
      <c r="S110" s="233"/>
      <c r="T110" s="282"/>
      <c r="U110" s="282"/>
      <c r="V110" s="354"/>
      <c r="W110" s="355"/>
      <c r="X110" s="223"/>
      <c r="Y110" s="233"/>
      <c r="Z110" s="228"/>
      <c r="AA110" s="228"/>
    </row>
    <row r="111" spans="1:27" s="8" customFormat="1" ht="21.6" customHeight="1">
      <c r="A111" s="221">
        <v>63</v>
      </c>
      <c r="B111" s="222" t="s">
        <v>433</v>
      </c>
      <c r="C111" s="223">
        <v>3311</v>
      </c>
      <c r="D111" s="224">
        <v>48</v>
      </c>
      <c r="E111" s="223">
        <v>11</v>
      </c>
      <c r="F111" s="223" t="s">
        <v>1286</v>
      </c>
      <c r="G111" s="223">
        <v>15</v>
      </c>
      <c r="H111" s="279" t="s">
        <v>73</v>
      </c>
      <c r="I111" s="279" t="s">
        <v>73</v>
      </c>
      <c r="J111" s="306">
        <f>SUM(G111*400)</f>
        <v>6000</v>
      </c>
      <c r="K111" s="282"/>
      <c r="L111" s="306">
        <f t="shared" si="2"/>
        <v>6000</v>
      </c>
      <c r="M111" s="282"/>
      <c r="N111" s="282"/>
      <c r="O111" s="282"/>
      <c r="P111" s="282"/>
      <c r="Q111" s="282"/>
      <c r="R111" s="282"/>
      <c r="S111" s="233"/>
      <c r="T111" s="282"/>
      <c r="U111" s="282"/>
      <c r="V111" s="354"/>
      <c r="W111" s="355"/>
      <c r="X111" s="223">
        <v>63</v>
      </c>
      <c r="Y111" s="233" t="s">
        <v>63</v>
      </c>
      <c r="Z111" s="228" t="s">
        <v>2042</v>
      </c>
      <c r="AA111" s="228" t="s">
        <v>2043</v>
      </c>
    </row>
    <row r="112" spans="1:27" s="8" customFormat="1" ht="21.6" customHeight="1">
      <c r="A112" s="221">
        <v>64</v>
      </c>
      <c r="B112" s="222" t="s">
        <v>433</v>
      </c>
      <c r="C112" s="223" t="s">
        <v>249</v>
      </c>
      <c r="D112" s="224">
        <v>143</v>
      </c>
      <c r="E112" s="223" t="s">
        <v>249</v>
      </c>
      <c r="F112" s="223" t="s">
        <v>1286</v>
      </c>
      <c r="G112" s="223">
        <v>19</v>
      </c>
      <c r="H112" s="223">
        <v>3</v>
      </c>
      <c r="I112" s="223">
        <v>16</v>
      </c>
      <c r="J112" s="306">
        <f>SUM(G112*400+H112*100+I112)</f>
        <v>7916</v>
      </c>
      <c r="K112" s="282"/>
      <c r="L112" s="306">
        <f t="shared" si="2"/>
        <v>7916</v>
      </c>
      <c r="M112" s="282"/>
      <c r="N112" s="282"/>
      <c r="O112" s="282"/>
      <c r="P112" s="282"/>
      <c r="Q112" s="282"/>
      <c r="R112" s="282"/>
      <c r="S112" s="233"/>
      <c r="T112" s="282"/>
      <c r="U112" s="282"/>
      <c r="V112" s="354"/>
      <c r="W112" s="355"/>
      <c r="X112" s="223">
        <v>64</v>
      </c>
      <c r="Y112" s="233" t="s">
        <v>63</v>
      </c>
      <c r="Z112" s="228" t="s">
        <v>2044</v>
      </c>
      <c r="AA112" s="228" t="s">
        <v>2045</v>
      </c>
    </row>
    <row r="113" spans="1:27" s="8" customFormat="1" ht="21.6" customHeight="1">
      <c r="A113" s="221"/>
      <c r="B113" s="222" t="s">
        <v>433</v>
      </c>
      <c r="C113" s="223">
        <v>7595</v>
      </c>
      <c r="D113" s="224">
        <v>201</v>
      </c>
      <c r="E113" s="223">
        <v>95</v>
      </c>
      <c r="F113" s="223"/>
      <c r="G113" s="223">
        <v>1</v>
      </c>
      <c r="H113" s="279" t="s">
        <v>73</v>
      </c>
      <c r="I113" s="223">
        <v>45</v>
      </c>
      <c r="J113" s="306">
        <f>SUM(G113*400+I113)</f>
        <v>445</v>
      </c>
      <c r="K113" s="282"/>
      <c r="L113" s="306">
        <f t="shared" si="2"/>
        <v>445</v>
      </c>
      <c r="M113" s="282"/>
      <c r="N113" s="282"/>
      <c r="O113" s="282"/>
      <c r="P113" s="282"/>
      <c r="Q113" s="282"/>
      <c r="R113" s="282"/>
      <c r="S113" s="233"/>
      <c r="T113" s="282"/>
      <c r="U113" s="282"/>
      <c r="V113" s="354"/>
      <c r="W113" s="355"/>
      <c r="X113" s="223"/>
      <c r="Y113" s="233"/>
      <c r="Z113" s="228"/>
      <c r="AA113" s="228"/>
    </row>
    <row r="114" spans="1:27" s="8" customFormat="1" ht="21.6" customHeight="1">
      <c r="A114" s="221"/>
      <c r="B114" s="222" t="s">
        <v>433</v>
      </c>
      <c r="C114" s="223">
        <v>4676</v>
      </c>
      <c r="D114" s="224">
        <v>98</v>
      </c>
      <c r="E114" s="223">
        <v>76</v>
      </c>
      <c r="F114" s="223"/>
      <c r="G114" s="223">
        <v>10</v>
      </c>
      <c r="H114" s="279" t="s">
        <v>73</v>
      </c>
      <c r="I114" s="279" t="s">
        <v>73</v>
      </c>
      <c r="J114" s="306">
        <v>4000</v>
      </c>
      <c r="K114" s="282"/>
      <c r="L114" s="306">
        <f t="shared" si="2"/>
        <v>4000</v>
      </c>
      <c r="M114" s="282"/>
      <c r="N114" s="282"/>
      <c r="O114" s="282"/>
      <c r="P114" s="282"/>
      <c r="Q114" s="282"/>
      <c r="R114" s="282"/>
      <c r="S114" s="233"/>
      <c r="T114" s="282"/>
      <c r="U114" s="282"/>
      <c r="V114" s="354"/>
      <c r="W114" s="355"/>
      <c r="X114" s="223"/>
      <c r="Y114" s="233"/>
      <c r="Z114" s="228"/>
      <c r="AA114" s="228"/>
    </row>
    <row r="115" spans="1:27" s="8" customFormat="1" ht="21.6" customHeight="1">
      <c r="A115" s="221"/>
      <c r="B115" s="222" t="s">
        <v>433</v>
      </c>
      <c r="C115" s="223">
        <v>4218</v>
      </c>
      <c r="D115" s="224">
        <v>23</v>
      </c>
      <c r="E115" s="223">
        <v>18</v>
      </c>
      <c r="F115" s="223"/>
      <c r="G115" s="223">
        <v>3</v>
      </c>
      <c r="H115" s="223">
        <v>2</v>
      </c>
      <c r="I115" s="223">
        <v>16</v>
      </c>
      <c r="J115" s="306">
        <f>SUM(G115*400+H115*100+I115)</f>
        <v>1416</v>
      </c>
      <c r="K115" s="282"/>
      <c r="L115" s="306">
        <f t="shared" si="2"/>
        <v>1416</v>
      </c>
      <c r="M115" s="282"/>
      <c r="N115" s="282"/>
      <c r="O115" s="282"/>
      <c r="P115" s="282"/>
      <c r="Q115" s="282"/>
      <c r="R115" s="282"/>
      <c r="S115" s="233"/>
      <c r="T115" s="282"/>
      <c r="U115" s="282"/>
      <c r="V115" s="354"/>
      <c r="W115" s="355"/>
      <c r="X115" s="223"/>
      <c r="Y115" s="233"/>
      <c r="Z115" s="228"/>
      <c r="AA115" s="228"/>
    </row>
    <row r="116" spans="1:27" s="8" customFormat="1" ht="21.6" customHeight="1">
      <c r="A116" s="221"/>
      <c r="B116" s="222" t="s">
        <v>433</v>
      </c>
      <c r="C116" s="223">
        <v>3965</v>
      </c>
      <c r="D116" s="224">
        <v>76</v>
      </c>
      <c r="E116" s="223">
        <v>65</v>
      </c>
      <c r="F116" s="223"/>
      <c r="G116" s="223">
        <v>3</v>
      </c>
      <c r="H116" s="279" t="s">
        <v>73</v>
      </c>
      <c r="I116" s="223">
        <v>30</v>
      </c>
      <c r="J116" s="306">
        <v>1230</v>
      </c>
      <c r="K116" s="282"/>
      <c r="L116" s="306">
        <f t="shared" si="2"/>
        <v>1230</v>
      </c>
      <c r="M116" s="282"/>
      <c r="N116" s="282"/>
      <c r="O116" s="282"/>
      <c r="P116" s="282"/>
      <c r="Q116" s="282"/>
      <c r="R116" s="282"/>
      <c r="S116" s="233"/>
      <c r="T116" s="282"/>
      <c r="U116" s="282"/>
      <c r="V116" s="354"/>
      <c r="W116" s="355"/>
      <c r="X116" s="223"/>
      <c r="Y116" s="233"/>
      <c r="Z116" s="228"/>
      <c r="AA116" s="228"/>
    </row>
    <row r="117" spans="1:27" s="8" customFormat="1" ht="24.6" customHeight="1">
      <c r="A117" s="221">
        <v>65</v>
      </c>
      <c r="B117" s="222" t="s">
        <v>433</v>
      </c>
      <c r="C117" s="223" t="s">
        <v>249</v>
      </c>
      <c r="D117" s="224">
        <v>95</v>
      </c>
      <c r="E117" s="223" t="s">
        <v>249</v>
      </c>
      <c r="F117" s="223" t="s">
        <v>1286</v>
      </c>
      <c r="G117" s="223">
        <v>18</v>
      </c>
      <c r="H117" s="223">
        <v>1</v>
      </c>
      <c r="I117" s="223">
        <v>22</v>
      </c>
      <c r="J117" s="306">
        <f>SUM(G117*400+H117*100+I117)</f>
        <v>7322</v>
      </c>
      <c r="K117" s="282"/>
      <c r="L117" s="306">
        <f t="shared" si="2"/>
        <v>7322</v>
      </c>
      <c r="M117" s="282"/>
      <c r="N117" s="282"/>
      <c r="O117" s="282"/>
      <c r="P117" s="282"/>
      <c r="Q117" s="282"/>
      <c r="R117" s="282"/>
      <c r="S117" s="233"/>
      <c r="T117" s="282"/>
      <c r="U117" s="282"/>
      <c r="V117" s="354"/>
      <c r="W117" s="355"/>
      <c r="X117" s="223">
        <v>65</v>
      </c>
      <c r="Y117" s="233" t="s">
        <v>70</v>
      </c>
      <c r="Z117" s="228" t="s">
        <v>2046</v>
      </c>
      <c r="AA117" s="228" t="s">
        <v>2047</v>
      </c>
    </row>
    <row r="118" spans="1:27" s="8" customFormat="1" ht="24.6" customHeight="1">
      <c r="A118" s="221"/>
      <c r="B118" s="222" t="s">
        <v>433</v>
      </c>
      <c r="C118" s="223">
        <v>7620</v>
      </c>
      <c r="D118" s="224">
        <v>129</v>
      </c>
      <c r="E118" s="223">
        <v>20</v>
      </c>
      <c r="F118" s="223"/>
      <c r="G118" s="223">
        <v>9</v>
      </c>
      <c r="H118" s="223">
        <v>0</v>
      </c>
      <c r="I118" s="223">
        <v>0</v>
      </c>
      <c r="J118" s="306">
        <v>3600</v>
      </c>
      <c r="K118" s="282"/>
      <c r="L118" s="306">
        <f>J118</f>
        <v>3600</v>
      </c>
      <c r="M118" s="282"/>
      <c r="N118" s="282"/>
      <c r="O118" s="282"/>
      <c r="P118" s="282"/>
      <c r="Q118" s="282"/>
      <c r="R118" s="282"/>
      <c r="S118" s="233"/>
      <c r="T118" s="282"/>
      <c r="U118" s="282"/>
      <c r="V118" s="354"/>
      <c r="W118" s="355"/>
      <c r="X118" s="223"/>
      <c r="Y118" s="233"/>
      <c r="Z118" s="228"/>
      <c r="AA118" s="228"/>
    </row>
    <row r="119" spans="1:27" s="8" customFormat="1" ht="24.6" customHeight="1">
      <c r="A119" s="221">
        <v>66</v>
      </c>
      <c r="B119" s="222" t="s">
        <v>433</v>
      </c>
      <c r="C119" s="223">
        <v>2346</v>
      </c>
      <c r="D119" s="224">
        <v>87</v>
      </c>
      <c r="E119" s="223">
        <v>46</v>
      </c>
      <c r="F119" s="223" t="s">
        <v>1286</v>
      </c>
      <c r="G119" s="223">
        <v>31</v>
      </c>
      <c r="H119" s="223">
        <v>3</v>
      </c>
      <c r="I119" s="223">
        <v>78</v>
      </c>
      <c r="J119" s="306">
        <f>SUM(G119*400+H119*100+I119)</f>
        <v>12778</v>
      </c>
      <c r="K119" s="282"/>
      <c r="L119" s="306">
        <f t="shared" si="2"/>
        <v>12778</v>
      </c>
      <c r="M119" s="282"/>
      <c r="N119" s="282"/>
      <c r="O119" s="282"/>
      <c r="P119" s="282"/>
      <c r="Q119" s="282"/>
      <c r="R119" s="282"/>
      <c r="S119" s="233"/>
      <c r="T119" s="282"/>
      <c r="U119" s="282"/>
      <c r="V119" s="354"/>
      <c r="W119" s="355"/>
      <c r="X119" s="223">
        <v>66</v>
      </c>
      <c r="Y119" s="233" t="s">
        <v>70</v>
      </c>
      <c r="Z119" s="228" t="s">
        <v>2048</v>
      </c>
      <c r="AA119" s="228" t="s">
        <v>2049</v>
      </c>
    </row>
    <row r="120" spans="1:27" s="8" customFormat="1" ht="24.6" customHeight="1">
      <c r="A120" s="221">
        <v>67</v>
      </c>
      <c r="B120" s="222" t="s">
        <v>433</v>
      </c>
      <c r="C120" s="223">
        <v>3319</v>
      </c>
      <c r="D120" s="223">
        <v>96</v>
      </c>
      <c r="E120" s="223">
        <v>19</v>
      </c>
      <c r="F120" s="223" t="s">
        <v>1286</v>
      </c>
      <c r="G120" s="223">
        <v>18</v>
      </c>
      <c r="H120" s="279">
        <v>3</v>
      </c>
      <c r="I120" s="279">
        <v>44</v>
      </c>
      <c r="J120" s="306">
        <v>7544</v>
      </c>
      <c r="K120" s="282"/>
      <c r="L120" s="306">
        <f t="shared" si="2"/>
        <v>7544</v>
      </c>
      <c r="M120" s="282"/>
      <c r="N120" s="282"/>
      <c r="O120" s="282"/>
      <c r="P120" s="282"/>
      <c r="Q120" s="282"/>
      <c r="R120" s="282"/>
      <c r="S120" s="233"/>
      <c r="T120" s="282"/>
      <c r="U120" s="282"/>
      <c r="V120" s="354"/>
      <c r="W120" s="355"/>
      <c r="X120" s="223">
        <v>67</v>
      </c>
      <c r="Y120" s="233" t="s">
        <v>70</v>
      </c>
      <c r="Z120" s="228" t="s">
        <v>2050</v>
      </c>
      <c r="AA120" s="228" t="s">
        <v>2051</v>
      </c>
    </row>
    <row r="121" spans="1:27" s="8" customFormat="1" ht="24.6" customHeight="1">
      <c r="A121" s="221">
        <v>68</v>
      </c>
      <c r="B121" s="222" t="s">
        <v>433</v>
      </c>
      <c r="C121" s="223">
        <v>3336</v>
      </c>
      <c r="D121" s="224">
        <v>63</v>
      </c>
      <c r="E121" s="223">
        <v>36</v>
      </c>
      <c r="F121" s="223" t="s">
        <v>1286</v>
      </c>
      <c r="G121" s="238">
        <v>28</v>
      </c>
      <c r="H121" s="279" t="s">
        <v>73</v>
      </c>
      <c r="I121" s="279" t="s">
        <v>73</v>
      </c>
      <c r="J121" s="306">
        <f>SUM(G121*400)</f>
        <v>11200</v>
      </c>
      <c r="K121" s="282"/>
      <c r="L121" s="306">
        <f t="shared" si="2"/>
        <v>11200</v>
      </c>
      <c r="M121" s="282"/>
      <c r="N121" s="282"/>
      <c r="O121" s="282"/>
      <c r="P121" s="282"/>
      <c r="Q121" s="282"/>
      <c r="R121" s="282"/>
      <c r="S121" s="233"/>
      <c r="T121" s="282"/>
      <c r="U121" s="282"/>
      <c r="V121" s="354"/>
      <c r="W121" s="355"/>
      <c r="X121" s="223">
        <v>68</v>
      </c>
      <c r="Y121" s="233" t="s">
        <v>63</v>
      </c>
      <c r="Z121" s="228" t="s">
        <v>2052</v>
      </c>
      <c r="AA121" s="228" t="s">
        <v>1320</v>
      </c>
    </row>
    <row r="122" spans="1:27" s="8" customFormat="1" ht="24.6" customHeight="1">
      <c r="A122" s="221">
        <v>69</v>
      </c>
      <c r="B122" s="222" t="s">
        <v>433</v>
      </c>
      <c r="C122" s="223">
        <v>8050</v>
      </c>
      <c r="D122" s="224">
        <v>220</v>
      </c>
      <c r="E122" s="223">
        <v>50</v>
      </c>
      <c r="F122" s="223" t="s">
        <v>1286</v>
      </c>
      <c r="G122" s="223">
        <v>13</v>
      </c>
      <c r="H122" s="279" t="s">
        <v>73</v>
      </c>
      <c r="I122" s="223">
        <v>73</v>
      </c>
      <c r="J122" s="306">
        <f>SUM(G122*400+I122)</f>
        <v>5273</v>
      </c>
      <c r="K122" s="282"/>
      <c r="L122" s="306">
        <f t="shared" si="2"/>
        <v>5273</v>
      </c>
      <c r="M122" s="282"/>
      <c r="N122" s="282"/>
      <c r="O122" s="282"/>
      <c r="P122" s="282"/>
      <c r="Q122" s="282"/>
      <c r="R122" s="282"/>
      <c r="S122" s="233"/>
      <c r="T122" s="282"/>
      <c r="U122" s="282"/>
      <c r="V122" s="354"/>
      <c r="W122" s="355"/>
      <c r="X122" s="223">
        <v>69</v>
      </c>
      <c r="Y122" s="233" t="s">
        <v>70</v>
      </c>
      <c r="Z122" s="228" t="s">
        <v>2053</v>
      </c>
      <c r="AA122" s="228" t="s">
        <v>2054</v>
      </c>
    </row>
    <row r="123" spans="1:27" s="8" customFormat="1" ht="24.6" customHeight="1">
      <c r="A123" s="221"/>
      <c r="B123" s="222" t="s">
        <v>433</v>
      </c>
      <c r="C123" s="223">
        <v>6126</v>
      </c>
      <c r="D123" s="224">
        <v>169</v>
      </c>
      <c r="E123" s="223">
        <v>169</v>
      </c>
      <c r="F123" s="223"/>
      <c r="G123" s="223">
        <v>2</v>
      </c>
      <c r="H123" s="223">
        <v>2</v>
      </c>
      <c r="I123" s="223">
        <v>40</v>
      </c>
      <c r="J123" s="306">
        <f>SUM(G123*400+H123*100+I123)</f>
        <v>1040</v>
      </c>
      <c r="K123" s="282"/>
      <c r="L123" s="306">
        <f t="shared" si="2"/>
        <v>1040</v>
      </c>
      <c r="M123" s="282"/>
      <c r="N123" s="282"/>
      <c r="O123" s="282"/>
      <c r="P123" s="282"/>
      <c r="Q123" s="282"/>
      <c r="R123" s="282"/>
      <c r="S123" s="233"/>
      <c r="T123" s="282"/>
      <c r="U123" s="282"/>
      <c r="V123" s="354"/>
      <c r="W123" s="355"/>
      <c r="X123" s="223"/>
      <c r="Y123" s="233"/>
      <c r="Z123" s="228"/>
      <c r="AA123" s="228"/>
    </row>
    <row r="124" spans="1:27" s="8" customFormat="1" ht="24.6" customHeight="1">
      <c r="A124" s="221">
        <v>70</v>
      </c>
      <c r="B124" s="222" t="s">
        <v>433</v>
      </c>
      <c r="C124" s="223">
        <v>5564</v>
      </c>
      <c r="D124" s="224">
        <v>186</v>
      </c>
      <c r="E124" s="223">
        <v>64</v>
      </c>
      <c r="F124" s="223" t="s">
        <v>1286</v>
      </c>
      <c r="G124" s="223">
        <v>10</v>
      </c>
      <c r="H124" s="279" t="s">
        <v>73</v>
      </c>
      <c r="I124" s="279" t="s">
        <v>73</v>
      </c>
      <c r="J124" s="306">
        <v>4000</v>
      </c>
      <c r="K124" s="282"/>
      <c r="L124" s="306">
        <f t="shared" si="2"/>
        <v>4000</v>
      </c>
      <c r="M124" s="282"/>
      <c r="N124" s="282"/>
      <c r="O124" s="282"/>
      <c r="P124" s="282"/>
      <c r="Q124" s="282"/>
      <c r="R124" s="282"/>
      <c r="S124" s="233"/>
      <c r="T124" s="282"/>
      <c r="U124" s="282"/>
      <c r="V124" s="354"/>
      <c r="W124" s="355"/>
      <c r="X124" s="223">
        <v>70</v>
      </c>
      <c r="Y124" s="233" t="s">
        <v>70</v>
      </c>
      <c r="Z124" s="228" t="s">
        <v>2055</v>
      </c>
      <c r="AA124" s="228" t="s">
        <v>2056</v>
      </c>
    </row>
    <row r="125" spans="1:27" s="8" customFormat="1" ht="24.6" customHeight="1">
      <c r="A125" s="221"/>
      <c r="B125" s="222" t="s">
        <v>433</v>
      </c>
      <c r="C125" s="223">
        <v>3472</v>
      </c>
      <c r="D125" s="224">
        <v>18</v>
      </c>
      <c r="E125" s="223">
        <v>72</v>
      </c>
      <c r="F125" s="223"/>
      <c r="G125" s="223">
        <v>6</v>
      </c>
      <c r="H125" s="223">
        <v>1</v>
      </c>
      <c r="I125" s="223">
        <v>67</v>
      </c>
      <c r="J125" s="306">
        <f>SUM(G125*400+H125*100+I125)</f>
        <v>2567</v>
      </c>
      <c r="K125" s="282"/>
      <c r="L125" s="306">
        <f t="shared" si="2"/>
        <v>2567</v>
      </c>
      <c r="M125" s="282"/>
      <c r="N125" s="282"/>
      <c r="O125" s="282"/>
      <c r="P125" s="282"/>
      <c r="Q125" s="282"/>
      <c r="R125" s="282"/>
      <c r="S125" s="233"/>
      <c r="T125" s="282"/>
      <c r="U125" s="282"/>
      <c r="V125" s="354"/>
      <c r="W125" s="355"/>
      <c r="X125" s="223"/>
      <c r="Y125" s="233"/>
      <c r="Z125" s="228"/>
      <c r="AA125" s="228"/>
    </row>
    <row r="126" spans="1:27" s="8" customFormat="1" ht="24.6" customHeight="1">
      <c r="A126" s="221">
        <v>71</v>
      </c>
      <c r="B126" s="222" t="s">
        <v>433</v>
      </c>
      <c r="C126" s="223">
        <v>2899</v>
      </c>
      <c r="D126" s="224">
        <v>15</v>
      </c>
      <c r="E126" s="223">
        <v>99</v>
      </c>
      <c r="F126" s="223" t="s">
        <v>1286</v>
      </c>
      <c r="G126" s="223">
        <v>9</v>
      </c>
      <c r="H126" s="223">
        <v>1</v>
      </c>
      <c r="I126" s="279" t="s">
        <v>219</v>
      </c>
      <c r="J126" s="306">
        <f>SUM(G126*400+H126*100+I126)</f>
        <v>3709</v>
      </c>
      <c r="K126" s="282"/>
      <c r="L126" s="306">
        <f t="shared" ref="L126:L155" si="3">SUM(G126*400+H126*100+I126)</f>
        <v>3709</v>
      </c>
      <c r="M126" s="282"/>
      <c r="N126" s="282"/>
      <c r="O126" s="282"/>
      <c r="P126" s="282"/>
      <c r="Q126" s="282"/>
      <c r="R126" s="282"/>
      <c r="S126" s="233"/>
      <c r="T126" s="282"/>
      <c r="U126" s="282"/>
      <c r="V126" s="354"/>
      <c r="W126" s="355"/>
      <c r="X126" s="223">
        <v>71</v>
      </c>
      <c r="Y126" s="233" t="s">
        <v>63</v>
      </c>
      <c r="Z126" s="228" t="s">
        <v>2057</v>
      </c>
      <c r="AA126" s="228" t="s">
        <v>2058</v>
      </c>
    </row>
    <row r="127" spans="1:27" s="8" customFormat="1" ht="24.6" customHeight="1">
      <c r="A127" s="221">
        <v>72</v>
      </c>
      <c r="B127" s="222" t="s">
        <v>433</v>
      </c>
      <c r="C127" s="223">
        <v>4358</v>
      </c>
      <c r="D127" s="224">
        <v>76</v>
      </c>
      <c r="E127" s="223">
        <v>58</v>
      </c>
      <c r="F127" s="223" t="s">
        <v>1286</v>
      </c>
      <c r="G127" s="223">
        <v>22</v>
      </c>
      <c r="H127" s="223">
        <v>0</v>
      </c>
      <c r="I127" s="279">
        <v>14</v>
      </c>
      <c r="J127" s="306">
        <f>SUM(G127*400+I127)</f>
        <v>8814</v>
      </c>
      <c r="K127" s="282"/>
      <c r="L127" s="306">
        <f>J127</f>
        <v>8814</v>
      </c>
      <c r="M127" s="282"/>
      <c r="N127" s="282"/>
      <c r="O127" s="282"/>
      <c r="P127" s="282"/>
      <c r="Q127" s="282"/>
      <c r="R127" s="282"/>
      <c r="S127" s="233"/>
      <c r="T127" s="282"/>
      <c r="U127" s="282"/>
      <c r="V127" s="354"/>
      <c r="W127" s="355"/>
      <c r="X127" s="223">
        <v>72</v>
      </c>
      <c r="Y127" s="233" t="s">
        <v>70</v>
      </c>
      <c r="Z127" s="228" t="s">
        <v>2059</v>
      </c>
      <c r="AA127" s="228" t="s">
        <v>2060</v>
      </c>
    </row>
    <row r="128" spans="1:27" s="8" customFormat="1" ht="24.6" customHeight="1">
      <c r="A128" s="221"/>
      <c r="B128" s="222" t="s">
        <v>433</v>
      </c>
      <c r="C128" s="223">
        <v>3316</v>
      </c>
      <c r="D128" s="224">
        <v>74</v>
      </c>
      <c r="E128" s="223">
        <v>16</v>
      </c>
      <c r="F128" s="223"/>
      <c r="G128" s="223">
        <v>20</v>
      </c>
      <c r="H128" s="223">
        <v>2</v>
      </c>
      <c r="I128" s="279">
        <v>88</v>
      </c>
      <c r="J128" s="306">
        <f>SUM(G128*400+H128*100+I128)</f>
        <v>8288</v>
      </c>
      <c r="K128" s="282"/>
      <c r="L128" s="306">
        <f t="shared" si="3"/>
        <v>8288</v>
      </c>
      <c r="M128" s="282"/>
      <c r="N128" s="282"/>
      <c r="O128" s="282"/>
      <c r="P128" s="282"/>
      <c r="Q128" s="282"/>
      <c r="R128" s="282"/>
      <c r="S128" s="233"/>
      <c r="T128" s="282"/>
      <c r="U128" s="282"/>
      <c r="V128" s="354"/>
      <c r="W128" s="355"/>
      <c r="X128" s="223"/>
      <c r="Y128" s="233"/>
      <c r="Z128" s="228"/>
      <c r="AA128" s="228"/>
    </row>
    <row r="129" spans="1:27" s="8" customFormat="1" ht="24.6" customHeight="1">
      <c r="A129" s="221"/>
      <c r="B129" s="222" t="s">
        <v>433</v>
      </c>
      <c r="C129" s="223">
        <v>7815</v>
      </c>
      <c r="D129" s="224">
        <v>207</v>
      </c>
      <c r="E129" s="223">
        <v>15</v>
      </c>
      <c r="F129" s="223"/>
      <c r="G129" s="223">
        <v>10</v>
      </c>
      <c r="H129" s="279" t="s">
        <v>73</v>
      </c>
      <c r="I129" s="279" t="s">
        <v>73</v>
      </c>
      <c r="J129" s="306">
        <f>SUM(G129*400)</f>
        <v>4000</v>
      </c>
      <c r="K129" s="282"/>
      <c r="L129" s="306">
        <f t="shared" si="3"/>
        <v>4000</v>
      </c>
      <c r="M129" s="282"/>
      <c r="N129" s="282"/>
      <c r="O129" s="282"/>
      <c r="P129" s="282"/>
      <c r="Q129" s="282"/>
      <c r="R129" s="282"/>
      <c r="S129" s="233"/>
      <c r="T129" s="282"/>
      <c r="U129" s="282"/>
      <c r="V129" s="354"/>
      <c r="W129" s="355"/>
      <c r="X129" s="223"/>
      <c r="Y129" s="233"/>
      <c r="Z129" s="228"/>
      <c r="AA129" s="228"/>
    </row>
    <row r="130" spans="1:27" s="8" customFormat="1" ht="24.6" customHeight="1">
      <c r="A130" s="221"/>
      <c r="B130" s="222" t="s">
        <v>433</v>
      </c>
      <c r="C130" s="223" t="s">
        <v>249</v>
      </c>
      <c r="D130" s="224">
        <v>169</v>
      </c>
      <c r="E130" s="223"/>
      <c r="F130" s="223"/>
      <c r="G130" s="223">
        <v>9</v>
      </c>
      <c r="H130" s="223">
        <v>2</v>
      </c>
      <c r="I130" s="223">
        <v>62</v>
      </c>
      <c r="J130" s="306">
        <f>SUM(G130*400+H130*100+I130)</f>
        <v>3862</v>
      </c>
      <c r="K130" s="282"/>
      <c r="L130" s="306">
        <f t="shared" si="3"/>
        <v>3862</v>
      </c>
      <c r="M130" s="282"/>
      <c r="N130" s="282"/>
      <c r="O130" s="282"/>
      <c r="P130" s="282"/>
      <c r="Q130" s="282"/>
      <c r="R130" s="282"/>
      <c r="S130" s="233"/>
      <c r="T130" s="282"/>
      <c r="U130" s="282"/>
      <c r="V130" s="354"/>
      <c r="W130" s="355"/>
      <c r="X130" s="223"/>
      <c r="Y130" s="233"/>
      <c r="Z130" s="228"/>
      <c r="AA130" s="228"/>
    </row>
    <row r="131" spans="1:27" s="8" customFormat="1" ht="24.6" customHeight="1">
      <c r="A131" s="221"/>
      <c r="B131" s="222" t="s">
        <v>433</v>
      </c>
      <c r="C131" s="223" t="s">
        <v>249</v>
      </c>
      <c r="D131" s="224">
        <v>75</v>
      </c>
      <c r="E131" s="223"/>
      <c r="F131" s="223"/>
      <c r="G131" s="223">
        <v>9</v>
      </c>
      <c r="H131" s="223">
        <v>2</v>
      </c>
      <c r="I131" s="223">
        <v>56</v>
      </c>
      <c r="J131" s="306">
        <f>SUM(G131*400+H131*100+I131)</f>
        <v>3856</v>
      </c>
      <c r="K131" s="282"/>
      <c r="L131" s="306">
        <f t="shared" si="3"/>
        <v>3856</v>
      </c>
      <c r="M131" s="282"/>
      <c r="N131" s="282"/>
      <c r="O131" s="282"/>
      <c r="P131" s="282"/>
      <c r="Q131" s="282"/>
      <c r="R131" s="282"/>
      <c r="S131" s="233"/>
      <c r="T131" s="282"/>
      <c r="U131" s="282"/>
      <c r="V131" s="354"/>
      <c r="W131" s="355"/>
      <c r="X131" s="223"/>
      <c r="Y131" s="233"/>
      <c r="Z131" s="228"/>
      <c r="AA131" s="228"/>
    </row>
    <row r="132" spans="1:27" s="8" customFormat="1" ht="24.6" customHeight="1">
      <c r="A132" s="221">
        <v>73</v>
      </c>
      <c r="B132" s="222" t="s">
        <v>433</v>
      </c>
      <c r="C132" s="223">
        <v>4122</v>
      </c>
      <c r="D132" s="224">
        <v>86</v>
      </c>
      <c r="E132" s="223">
        <v>22</v>
      </c>
      <c r="F132" s="223" t="s">
        <v>1286</v>
      </c>
      <c r="G132" s="223">
        <v>17</v>
      </c>
      <c r="H132" s="279" t="s">
        <v>73</v>
      </c>
      <c r="I132" s="279" t="s">
        <v>219</v>
      </c>
      <c r="J132" s="306">
        <f>SUM(G132*400+I132)</f>
        <v>6809</v>
      </c>
      <c r="K132" s="282"/>
      <c r="L132" s="306">
        <f t="shared" si="3"/>
        <v>6809</v>
      </c>
      <c r="M132" s="282"/>
      <c r="N132" s="282"/>
      <c r="O132" s="282"/>
      <c r="P132" s="282"/>
      <c r="Q132" s="282"/>
      <c r="R132" s="282"/>
      <c r="S132" s="233"/>
      <c r="T132" s="282"/>
      <c r="U132" s="282"/>
      <c r="V132" s="354"/>
      <c r="W132" s="355"/>
      <c r="X132" s="223">
        <v>73</v>
      </c>
      <c r="Y132" s="233" t="s">
        <v>86</v>
      </c>
      <c r="Z132" s="228" t="s">
        <v>2061</v>
      </c>
      <c r="AA132" s="228" t="s">
        <v>2062</v>
      </c>
    </row>
    <row r="133" spans="1:27" s="8" customFormat="1" ht="24.6" customHeight="1">
      <c r="A133" s="221"/>
      <c r="B133" s="222"/>
      <c r="C133" s="223"/>
      <c r="D133" s="224"/>
      <c r="E133" s="223"/>
      <c r="F133" s="223"/>
      <c r="G133" s="223"/>
      <c r="H133" s="223"/>
      <c r="I133" s="279"/>
      <c r="J133" s="306"/>
      <c r="K133" s="282"/>
      <c r="L133" s="306">
        <f t="shared" si="3"/>
        <v>0</v>
      </c>
      <c r="M133" s="282"/>
      <c r="N133" s="282"/>
      <c r="O133" s="282"/>
      <c r="P133" s="282"/>
      <c r="Q133" s="282"/>
      <c r="R133" s="282"/>
      <c r="S133" s="233"/>
      <c r="T133" s="282"/>
      <c r="U133" s="282"/>
      <c r="V133" s="354"/>
      <c r="W133" s="355"/>
      <c r="X133" s="223"/>
      <c r="Y133" s="233"/>
      <c r="Z133" s="228"/>
      <c r="AA133" s="228" t="s">
        <v>2063</v>
      </c>
    </row>
    <row r="134" spans="1:27" s="8" customFormat="1" ht="24.6" customHeight="1">
      <c r="A134" s="221">
        <v>74</v>
      </c>
      <c r="B134" s="222" t="s">
        <v>433</v>
      </c>
      <c r="C134" s="223">
        <v>2730</v>
      </c>
      <c r="D134" s="224">
        <v>100</v>
      </c>
      <c r="E134" s="223">
        <v>30</v>
      </c>
      <c r="F134" s="223" t="s">
        <v>1286</v>
      </c>
      <c r="G134" s="223">
        <v>21</v>
      </c>
      <c r="H134" s="223">
        <v>3</v>
      </c>
      <c r="I134" s="223">
        <v>21</v>
      </c>
      <c r="J134" s="306">
        <f>SUM(G134*400+H134*100+I134)</f>
        <v>8721</v>
      </c>
      <c r="K134" s="282"/>
      <c r="L134" s="306">
        <f t="shared" si="3"/>
        <v>8721</v>
      </c>
      <c r="M134" s="282"/>
      <c r="N134" s="282"/>
      <c r="O134" s="282"/>
      <c r="P134" s="282"/>
      <c r="Q134" s="282"/>
      <c r="R134" s="282"/>
      <c r="S134" s="233"/>
      <c r="T134" s="282"/>
      <c r="U134" s="282"/>
      <c r="V134" s="354"/>
      <c r="W134" s="355"/>
      <c r="X134" s="223">
        <v>74</v>
      </c>
      <c r="Y134" s="233" t="s">
        <v>63</v>
      </c>
      <c r="Z134" s="228" t="s">
        <v>2064</v>
      </c>
      <c r="AA134" s="228" t="s">
        <v>2065</v>
      </c>
    </row>
    <row r="135" spans="1:27" s="8" customFormat="1" ht="24.6" customHeight="1">
      <c r="A135" s="221"/>
      <c r="B135" s="222" t="s">
        <v>433</v>
      </c>
      <c r="C135" s="223">
        <v>4213</v>
      </c>
      <c r="D135" s="224">
        <v>58</v>
      </c>
      <c r="E135" s="223">
        <v>13</v>
      </c>
      <c r="F135" s="223"/>
      <c r="G135" s="223">
        <v>8</v>
      </c>
      <c r="H135" s="223">
        <v>1</v>
      </c>
      <c r="I135" s="223">
        <v>83</v>
      </c>
      <c r="J135" s="306">
        <f>SUM(G135*400+H135*100+I135)</f>
        <v>3383</v>
      </c>
      <c r="K135" s="282"/>
      <c r="L135" s="306">
        <f t="shared" si="3"/>
        <v>3383</v>
      </c>
      <c r="M135" s="282"/>
      <c r="N135" s="282"/>
      <c r="O135" s="282"/>
      <c r="P135" s="282"/>
      <c r="Q135" s="282"/>
      <c r="R135" s="282"/>
      <c r="S135" s="233"/>
      <c r="T135" s="282"/>
      <c r="U135" s="282"/>
      <c r="V135" s="354"/>
      <c r="W135" s="355"/>
      <c r="X135" s="223"/>
      <c r="Y135" s="233"/>
      <c r="Z135" s="228"/>
      <c r="AA135" s="228"/>
    </row>
    <row r="136" spans="1:27" s="8" customFormat="1" ht="24.6" customHeight="1">
      <c r="A136" s="221"/>
      <c r="B136" s="222" t="s">
        <v>433</v>
      </c>
      <c r="C136" s="223">
        <v>5399</v>
      </c>
      <c r="D136" s="224">
        <v>93</v>
      </c>
      <c r="E136" s="223">
        <v>99</v>
      </c>
      <c r="F136" s="223"/>
      <c r="G136" s="223">
        <v>14</v>
      </c>
      <c r="H136" s="223">
        <v>2</v>
      </c>
      <c r="I136" s="223">
        <v>86</v>
      </c>
      <c r="J136" s="306">
        <f>SUM(G136*400+H136*100+I136)</f>
        <v>5886</v>
      </c>
      <c r="K136" s="282"/>
      <c r="L136" s="306">
        <f t="shared" si="3"/>
        <v>5886</v>
      </c>
      <c r="M136" s="282"/>
      <c r="N136" s="282"/>
      <c r="O136" s="282"/>
      <c r="P136" s="282"/>
      <c r="Q136" s="282"/>
      <c r="R136" s="282"/>
      <c r="S136" s="233"/>
      <c r="T136" s="282"/>
      <c r="U136" s="282"/>
      <c r="V136" s="354"/>
      <c r="W136" s="355"/>
      <c r="X136" s="223"/>
      <c r="Y136" s="233"/>
      <c r="Z136" s="228"/>
      <c r="AA136" s="228"/>
    </row>
    <row r="137" spans="1:27" s="8" customFormat="1" ht="24.6" customHeight="1">
      <c r="A137" s="221"/>
      <c r="B137" s="222" t="s">
        <v>433</v>
      </c>
      <c r="C137" s="223">
        <v>3887</v>
      </c>
      <c r="D137" s="224">
        <v>67</v>
      </c>
      <c r="E137" s="223">
        <v>87</v>
      </c>
      <c r="F137" s="223"/>
      <c r="G137" s="223">
        <v>8</v>
      </c>
      <c r="H137" s="279" t="s">
        <v>73</v>
      </c>
      <c r="I137" s="279" t="s">
        <v>73</v>
      </c>
      <c r="J137" s="306">
        <f>SUM(G137*400)</f>
        <v>3200</v>
      </c>
      <c r="K137" s="282"/>
      <c r="L137" s="306">
        <f t="shared" si="3"/>
        <v>3200</v>
      </c>
      <c r="M137" s="282"/>
      <c r="N137" s="282"/>
      <c r="O137" s="282"/>
      <c r="P137" s="282"/>
      <c r="Q137" s="282"/>
      <c r="R137" s="282"/>
      <c r="S137" s="233"/>
      <c r="T137" s="282"/>
      <c r="U137" s="282"/>
      <c r="V137" s="354"/>
      <c r="W137" s="355"/>
      <c r="X137" s="223"/>
      <c r="Y137" s="233"/>
      <c r="Z137" s="228"/>
      <c r="AA137" s="228"/>
    </row>
    <row r="138" spans="1:27" s="8" customFormat="1" ht="24.6" customHeight="1">
      <c r="A138" s="221"/>
      <c r="B138" s="222" t="s">
        <v>106</v>
      </c>
      <c r="C138" s="223" t="s">
        <v>249</v>
      </c>
      <c r="D138" s="224" t="s">
        <v>84</v>
      </c>
      <c r="E138" s="223" t="s">
        <v>249</v>
      </c>
      <c r="F138" s="223"/>
      <c r="G138" s="223">
        <v>14</v>
      </c>
      <c r="H138" s="279" t="s">
        <v>73</v>
      </c>
      <c r="I138" s="279" t="s">
        <v>73</v>
      </c>
      <c r="J138" s="306">
        <f>SUM(G138*400)</f>
        <v>5600</v>
      </c>
      <c r="K138" s="282"/>
      <c r="L138" s="306">
        <f t="shared" si="3"/>
        <v>5600</v>
      </c>
      <c r="M138" s="282"/>
      <c r="N138" s="282"/>
      <c r="O138" s="282"/>
      <c r="P138" s="282"/>
      <c r="Q138" s="282"/>
      <c r="R138" s="282"/>
      <c r="S138" s="233"/>
      <c r="T138" s="282"/>
      <c r="U138" s="282"/>
      <c r="V138" s="354"/>
      <c r="W138" s="355"/>
      <c r="X138" s="223"/>
      <c r="Y138" s="233"/>
      <c r="Z138" s="228"/>
      <c r="AA138" s="228"/>
    </row>
    <row r="139" spans="1:27" s="8" customFormat="1" ht="24.6" customHeight="1">
      <c r="A139" s="221">
        <v>75</v>
      </c>
      <c r="B139" s="222" t="s">
        <v>433</v>
      </c>
      <c r="C139" s="223">
        <v>2909</v>
      </c>
      <c r="D139" s="224">
        <v>11</v>
      </c>
      <c r="E139" s="223">
        <v>9</v>
      </c>
      <c r="F139" s="223" t="s">
        <v>1286</v>
      </c>
      <c r="G139" s="223">
        <v>12</v>
      </c>
      <c r="H139" s="279" t="s">
        <v>73</v>
      </c>
      <c r="I139" s="279" t="s">
        <v>73</v>
      </c>
      <c r="J139" s="306">
        <f>SUM(G139*400)</f>
        <v>4800</v>
      </c>
      <c r="K139" s="282"/>
      <c r="L139" s="306">
        <f t="shared" si="3"/>
        <v>4800</v>
      </c>
      <c r="M139" s="282"/>
      <c r="N139" s="282"/>
      <c r="O139" s="282"/>
      <c r="P139" s="282"/>
      <c r="Q139" s="282"/>
      <c r="R139" s="282"/>
      <c r="S139" s="233"/>
      <c r="T139" s="282"/>
      <c r="U139" s="282"/>
      <c r="V139" s="354"/>
      <c r="W139" s="355"/>
      <c r="X139" s="223">
        <v>75</v>
      </c>
      <c r="Y139" s="233" t="s">
        <v>63</v>
      </c>
      <c r="Z139" s="228" t="s">
        <v>2066</v>
      </c>
      <c r="AA139" s="228" t="s">
        <v>2067</v>
      </c>
    </row>
    <row r="140" spans="1:27" s="8" customFormat="1" ht="24.6" customHeight="1">
      <c r="A140" s="221">
        <v>76</v>
      </c>
      <c r="B140" s="222" t="s">
        <v>433</v>
      </c>
      <c r="C140" s="223">
        <v>3337</v>
      </c>
      <c r="D140" s="224">
        <v>96</v>
      </c>
      <c r="E140" s="223">
        <v>37</v>
      </c>
      <c r="F140" s="223" t="s">
        <v>1286</v>
      </c>
      <c r="G140" s="223">
        <v>23</v>
      </c>
      <c r="H140" s="279" t="s">
        <v>73</v>
      </c>
      <c r="I140" s="223">
        <v>29</v>
      </c>
      <c r="J140" s="306">
        <f>SUM(G140*400+I140)</f>
        <v>9229</v>
      </c>
      <c r="K140" s="282"/>
      <c r="L140" s="306">
        <f t="shared" si="3"/>
        <v>9229</v>
      </c>
      <c r="M140" s="282"/>
      <c r="N140" s="282"/>
      <c r="O140" s="282"/>
      <c r="P140" s="282"/>
      <c r="Q140" s="282"/>
      <c r="R140" s="282"/>
      <c r="S140" s="233"/>
      <c r="T140" s="282"/>
      <c r="U140" s="282"/>
      <c r="V140" s="354"/>
      <c r="W140" s="355"/>
      <c r="X140" s="223">
        <v>76</v>
      </c>
      <c r="Y140" s="233" t="s">
        <v>63</v>
      </c>
      <c r="Z140" s="228" t="s">
        <v>2068</v>
      </c>
      <c r="AA140" s="228" t="s">
        <v>2069</v>
      </c>
    </row>
    <row r="141" spans="1:27" s="8" customFormat="1" ht="24.6" customHeight="1">
      <c r="A141" s="221">
        <v>77</v>
      </c>
      <c r="B141" s="222" t="s">
        <v>433</v>
      </c>
      <c r="C141" s="223">
        <v>4504</v>
      </c>
      <c r="D141" s="224">
        <v>69</v>
      </c>
      <c r="E141" s="223">
        <v>4</v>
      </c>
      <c r="F141" s="223" t="s">
        <v>1286</v>
      </c>
      <c r="G141" s="223">
        <v>10</v>
      </c>
      <c r="H141" s="223">
        <v>1</v>
      </c>
      <c r="I141" s="279" t="s">
        <v>73</v>
      </c>
      <c r="J141" s="306">
        <f>SUM(G141*400+H141*100)</f>
        <v>4100</v>
      </c>
      <c r="K141" s="282"/>
      <c r="L141" s="306">
        <f t="shared" si="3"/>
        <v>4100</v>
      </c>
      <c r="M141" s="282"/>
      <c r="N141" s="282"/>
      <c r="O141" s="282"/>
      <c r="P141" s="282"/>
      <c r="Q141" s="282"/>
      <c r="R141" s="282"/>
      <c r="S141" s="233"/>
      <c r="T141" s="282"/>
      <c r="U141" s="282"/>
      <c r="V141" s="354"/>
      <c r="W141" s="355"/>
      <c r="X141" s="223">
        <v>77</v>
      </c>
      <c r="Y141" s="233" t="s">
        <v>63</v>
      </c>
      <c r="Z141" s="228" t="s">
        <v>2070</v>
      </c>
      <c r="AA141" s="228" t="s">
        <v>2071</v>
      </c>
    </row>
    <row r="142" spans="1:27" s="8" customFormat="1" ht="24.6" customHeight="1">
      <c r="A142" s="225">
        <v>78</v>
      </c>
      <c r="B142" s="222" t="s">
        <v>433</v>
      </c>
      <c r="C142" s="223">
        <v>3317</v>
      </c>
      <c r="D142" s="224">
        <v>72</v>
      </c>
      <c r="E142" s="223">
        <v>17</v>
      </c>
      <c r="F142" s="223" t="s">
        <v>1286</v>
      </c>
      <c r="G142" s="238">
        <v>10</v>
      </c>
      <c r="H142" s="279" t="s">
        <v>73</v>
      </c>
      <c r="I142" s="279" t="s">
        <v>73</v>
      </c>
      <c r="J142" s="306">
        <f>SUM(G142*400)</f>
        <v>4000</v>
      </c>
      <c r="K142" s="282"/>
      <c r="L142" s="306">
        <f t="shared" si="3"/>
        <v>4000</v>
      </c>
      <c r="M142" s="282"/>
      <c r="N142" s="282"/>
      <c r="O142" s="282"/>
      <c r="P142" s="282"/>
      <c r="Q142" s="282"/>
      <c r="R142" s="282"/>
      <c r="S142" s="233"/>
      <c r="T142" s="282"/>
      <c r="U142" s="282"/>
      <c r="V142" s="354"/>
      <c r="W142" s="355"/>
      <c r="X142" s="238">
        <v>78</v>
      </c>
      <c r="Y142" s="233" t="s">
        <v>63</v>
      </c>
      <c r="Z142" s="228" t="s">
        <v>2072</v>
      </c>
      <c r="AA142" s="228" t="s">
        <v>2056</v>
      </c>
    </row>
    <row r="143" spans="1:27" s="8" customFormat="1" ht="24.6" customHeight="1">
      <c r="A143" s="221">
        <v>79</v>
      </c>
      <c r="B143" s="222" t="s">
        <v>433</v>
      </c>
      <c r="C143" s="223">
        <v>3938</v>
      </c>
      <c r="D143" s="224">
        <v>39</v>
      </c>
      <c r="E143" s="223">
        <v>38</v>
      </c>
      <c r="F143" s="223" t="s">
        <v>1286</v>
      </c>
      <c r="G143" s="238">
        <v>20</v>
      </c>
      <c r="H143" s="238">
        <v>3</v>
      </c>
      <c r="I143" s="238">
        <v>86</v>
      </c>
      <c r="J143" s="306">
        <f>SUM(G143*400+H143*100+I143)</f>
        <v>8386</v>
      </c>
      <c r="K143" s="282"/>
      <c r="L143" s="306">
        <f t="shared" si="3"/>
        <v>8386</v>
      </c>
      <c r="M143" s="282"/>
      <c r="N143" s="282"/>
      <c r="O143" s="282"/>
      <c r="P143" s="282"/>
      <c r="Q143" s="282"/>
      <c r="R143" s="282"/>
      <c r="S143" s="233"/>
      <c r="T143" s="282"/>
      <c r="U143" s="282"/>
      <c r="V143" s="354"/>
      <c r="W143" s="355"/>
      <c r="X143" s="223">
        <v>79</v>
      </c>
      <c r="Y143" s="233" t="s">
        <v>70</v>
      </c>
      <c r="Z143" s="228" t="s">
        <v>2073</v>
      </c>
      <c r="AA143" s="228" t="s">
        <v>2074</v>
      </c>
    </row>
    <row r="144" spans="1:27" s="8" customFormat="1" ht="24.6" customHeight="1">
      <c r="A144" s="221">
        <v>80</v>
      </c>
      <c r="B144" s="222" t="s">
        <v>433</v>
      </c>
      <c r="C144" s="223">
        <v>3224</v>
      </c>
      <c r="D144" s="224">
        <v>50</v>
      </c>
      <c r="E144" s="223">
        <v>24</v>
      </c>
      <c r="F144" s="223" t="s">
        <v>1286</v>
      </c>
      <c r="G144" s="223">
        <v>19</v>
      </c>
      <c r="H144" s="223">
        <v>2</v>
      </c>
      <c r="I144" s="223">
        <v>10</v>
      </c>
      <c r="J144" s="306">
        <f>SUM(G144*400+H144*100+I144)</f>
        <v>7810</v>
      </c>
      <c r="K144" s="282"/>
      <c r="L144" s="306">
        <f t="shared" si="3"/>
        <v>7810</v>
      </c>
      <c r="M144" s="282"/>
      <c r="N144" s="282"/>
      <c r="O144" s="282"/>
      <c r="P144" s="282"/>
      <c r="Q144" s="282"/>
      <c r="R144" s="282"/>
      <c r="S144" s="233"/>
      <c r="T144" s="282"/>
      <c r="U144" s="282"/>
      <c r="V144" s="354"/>
      <c r="W144" s="355"/>
      <c r="X144" s="223">
        <v>80</v>
      </c>
      <c r="Y144" s="233" t="s">
        <v>70</v>
      </c>
      <c r="Z144" s="228" t="s">
        <v>2075</v>
      </c>
      <c r="AA144" s="228" t="s">
        <v>2076</v>
      </c>
    </row>
    <row r="145" spans="1:27" s="8" customFormat="1" ht="24.6" customHeight="1">
      <c r="A145" s="221">
        <v>81</v>
      </c>
      <c r="B145" s="222" t="s">
        <v>433</v>
      </c>
      <c r="C145" s="223">
        <v>2668</v>
      </c>
      <c r="D145" s="224">
        <v>46</v>
      </c>
      <c r="E145" s="223">
        <v>68</v>
      </c>
      <c r="F145" s="223" t="s">
        <v>1286</v>
      </c>
      <c r="G145" s="223">
        <v>9</v>
      </c>
      <c r="H145" s="223">
        <v>3</v>
      </c>
      <c r="I145" s="223">
        <v>18</v>
      </c>
      <c r="J145" s="306">
        <f>SUM(G145*400+H145*100+I145)</f>
        <v>3918</v>
      </c>
      <c r="K145" s="282"/>
      <c r="L145" s="306">
        <f t="shared" si="3"/>
        <v>3918</v>
      </c>
      <c r="M145" s="282"/>
      <c r="N145" s="282"/>
      <c r="O145" s="282"/>
      <c r="P145" s="282"/>
      <c r="Q145" s="282"/>
      <c r="R145" s="282"/>
      <c r="S145" s="233"/>
      <c r="T145" s="282"/>
      <c r="U145" s="282"/>
      <c r="V145" s="354"/>
      <c r="W145" s="355"/>
      <c r="X145" s="223">
        <v>81</v>
      </c>
      <c r="Y145" s="233" t="s">
        <v>70</v>
      </c>
      <c r="Z145" s="228" t="s">
        <v>2077</v>
      </c>
      <c r="AA145" s="228" t="s">
        <v>2078</v>
      </c>
    </row>
    <row r="146" spans="1:27" s="8" customFormat="1" ht="24.6" customHeight="1">
      <c r="A146" s="221"/>
      <c r="B146" s="222" t="s">
        <v>433</v>
      </c>
      <c r="C146" s="223">
        <v>6598</v>
      </c>
      <c r="D146" s="224">
        <v>79</v>
      </c>
      <c r="E146" s="223">
        <v>98</v>
      </c>
      <c r="F146" s="223"/>
      <c r="G146" s="223">
        <v>2</v>
      </c>
      <c r="H146" s="223">
        <v>3</v>
      </c>
      <c r="I146" s="223">
        <v>26</v>
      </c>
      <c r="J146" s="306">
        <f>SUM(G146*400+H146*100+I146)</f>
        <v>1126</v>
      </c>
      <c r="K146" s="282"/>
      <c r="L146" s="306">
        <f t="shared" si="3"/>
        <v>1126</v>
      </c>
      <c r="M146" s="282"/>
      <c r="N146" s="282"/>
      <c r="O146" s="282"/>
      <c r="P146" s="282"/>
      <c r="Q146" s="282"/>
      <c r="R146" s="282"/>
      <c r="S146" s="233"/>
      <c r="T146" s="282"/>
      <c r="U146" s="282"/>
      <c r="V146" s="354"/>
      <c r="W146" s="355"/>
      <c r="X146" s="223"/>
      <c r="Y146" s="233"/>
      <c r="Z146" s="228"/>
      <c r="AA146" s="228"/>
    </row>
    <row r="147" spans="1:27" s="15" customFormat="1" ht="24.6" customHeight="1">
      <c r="A147" s="255">
        <v>82</v>
      </c>
      <c r="B147" s="260" t="s">
        <v>433</v>
      </c>
      <c r="C147" s="261" t="s">
        <v>249</v>
      </c>
      <c r="D147" s="224">
        <v>116</v>
      </c>
      <c r="E147" s="261" t="s">
        <v>249</v>
      </c>
      <c r="F147" s="261" t="s">
        <v>1286</v>
      </c>
      <c r="G147" s="261">
        <v>7</v>
      </c>
      <c r="H147" s="279" t="s">
        <v>73</v>
      </c>
      <c r="I147" s="279" t="s">
        <v>73</v>
      </c>
      <c r="J147" s="306">
        <v>2800</v>
      </c>
      <c r="K147" s="314"/>
      <c r="L147" s="306">
        <f t="shared" si="3"/>
        <v>2800</v>
      </c>
      <c r="M147" s="314"/>
      <c r="N147" s="314"/>
      <c r="O147" s="314"/>
      <c r="P147" s="314"/>
      <c r="Q147" s="314"/>
      <c r="R147" s="314"/>
      <c r="S147" s="233"/>
      <c r="T147" s="314"/>
      <c r="U147" s="314"/>
      <c r="V147" s="356"/>
      <c r="W147" s="357"/>
      <c r="X147" s="261">
        <v>82</v>
      </c>
      <c r="Y147" s="283"/>
      <c r="Z147" s="284" t="s">
        <v>2079</v>
      </c>
      <c r="AA147" s="284" t="s">
        <v>2080</v>
      </c>
    </row>
    <row r="148" spans="1:27" s="8" customFormat="1" ht="24.6" customHeight="1">
      <c r="A148" s="221">
        <v>83</v>
      </c>
      <c r="B148" s="222" t="s">
        <v>433</v>
      </c>
      <c r="C148" s="223">
        <v>2883</v>
      </c>
      <c r="D148" s="224">
        <v>58</v>
      </c>
      <c r="E148" s="223">
        <v>83</v>
      </c>
      <c r="F148" s="223" t="s">
        <v>1286</v>
      </c>
      <c r="G148" s="223">
        <v>17</v>
      </c>
      <c r="H148" s="223">
        <v>1</v>
      </c>
      <c r="I148" s="223">
        <v>38</v>
      </c>
      <c r="J148" s="306">
        <f>SUM(G148*400+H148*100+I148)</f>
        <v>6938</v>
      </c>
      <c r="K148" s="282"/>
      <c r="L148" s="306">
        <f t="shared" si="3"/>
        <v>6938</v>
      </c>
      <c r="M148" s="282"/>
      <c r="N148" s="282"/>
      <c r="O148" s="282"/>
      <c r="P148" s="282"/>
      <c r="Q148" s="282"/>
      <c r="R148" s="282"/>
      <c r="S148" s="233"/>
      <c r="T148" s="282"/>
      <c r="U148" s="282"/>
      <c r="V148" s="354"/>
      <c r="W148" s="355"/>
      <c r="X148" s="223">
        <v>83</v>
      </c>
      <c r="Y148" s="233" t="s">
        <v>63</v>
      </c>
      <c r="Z148" s="228" t="s">
        <v>2081</v>
      </c>
      <c r="AA148" s="228" t="s">
        <v>2082</v>
      </c>
    </row>
    <row r="149" spans="1:27" s="8" customFormat="1" ht="24.6" customHeight="1">
      <c r="A149" s="221">
        <v>84</v>
      </c>
      <c r="B149" s="222" t="s">
        <v>433</v>
      </c>
      <c r="C149" s="223">
        <v>4111</v>
      </c>
      <c r="D149" s="224">
        <v>19</v>
      </c>
      <c r="E149" s="223">
        <v>11</v>
      </c>
      <c r="F149" s="223" t="s">
        <v>1286</v>
      </c>
      <c r="G149" s="223">
        <v>4</v>
      </c>
      <c r="H149" s="223">
        <v>1</v>
      </c>
      <c r="I149" s="223">
        <v>39</v>
      </c>
      <c r="J149" s="306">
        <f>SUM(G149*400+H149*100+I149)</f>
        <v>1739</v>
      </c>
      <c r="K149" s="282"/>
      <c r="L149" s="306">
        <f t="shared" si="3"/>
        <v>1739</v>
      </c>
      <c r="M149" s="282"/>
      <c r="N149" s="282"/>
      <c r="O149" s="282"/>
      <c r="P149" s="282"/>
      <c r="Q149" s="282"/>
      <c r="R149" s="282"/>
      <c r="S149" s="233"/>
      <c r="T149" s="282"/>
      <c r="U149" s="282"/>
      <c r="V149" s="354"/>
      <c r="W149" s="355"/>
      <c r="X149" s="223">
        <v>84</v>
      </c>
      <c r="Y149" s="233" t="s">
        <v>63</v>
      </c>
      <c r="Z149" s="228" t="s">
        <v>2083</v>
      </c>
      <c r="AA149" s="228" t="s">
        <v>2084</v>
      </c>
    </row>
    <row r="150" spans="1:27" s="8" customFormat="1" ht="24.6" customHeight="1">
      <c r="A150" s="221"/>
      <c r="B150" s="222" t="s">
        <v>433</v>
      </c>
      <c r="C150" s="223">
        <v>3962</v>
      </c>
      <c r="D150" s="224">
        <v>14</v>
      </c>
      <c r="E150" s="223">
        <v>62</v>
      </c>
      <c r="F150" s="223"/>
      <c r="G150" s="223">
        <v>14</v>
      </c>
      <c r="H150" s="223">
        <v>2</v>
      </c>
      <c r="I150" s="223">
        <v>54</v>
      </c>
      <c r="J150" s="306">
        <f>SUM(G150*400+H150*100+I150)</f>
        <v>5854</v>
      </c>
      <c r="K150" s="282"/>
      <c r="L150" s="306">
        <f t="shared" si="3"/>
        <v>5854</v>
      </c>
      <c r="M150" s="282"/>
      <c r="N150" s="282"/>
      <c r="O150" s="282"/>
      <c r="P150" s="282"/>
      <c r="Q150" s="282"/>
      <c r="R150" s="282"/>
      <c r="S150" s="233"/>
      <c r="T150" s="282"/>
      <c r="U150" s="282"/>
      <c r="V150" s="354"/>
      <c r="W150" s="355"/>
      <c r="X150" s="223"/>
      <c r="Y150" s="233"/>
      <c r="Z150" s="228"/>
      <c r="AA150" s="228"/>
    </row>
    <row r="151" spans="1:27" s="8" customFormat="1" ht="24.6" customHeight="1">
      <c r="A151" s="221">
        <v>85</v>
      </c>
      <c r="B151" s="222" t="s">
        <v>433</v>
      </c>
      <c r="C151" s="223">
        <v>2736</v>
      </c>
      <c r="D151" s="224">
        <v>5</v>
      </c>
      <c r="E151" s="223">
        <v>36</v>
      </c>
      <c r="F151" s="223" t="s">
        <v>1286</v>
      </c>
      <c r="G151" s="223">
        <v>20</v>
      </c>
      <c r="H151" s="279" t="s">
        <v>73</v>
      </c>
      <c r="I151" s="279" t="s">
        <v>73</v>
      </c>
      <c r="J151" s="306">
        <v>8000</v>
      </c>
      <c r="K151" s="282"/>
      <c r="L151" s="306">
        <f t="shared" si="3"/>
        <v>8000</v>
      </c>
      <c r="M151" s="282"/>
      <c r="N151" s="282"/>
      <c r="O151" s="282"/>
      <c r="P151" s="282"/>
      <c r="Q151" s="282"/>
      <c r="R151" s="282"/>
      <c r="S151" s="233"/>
      <c r="T151" s="282"/>
      <c r="U151" s="282"/>
      <c r="V151" s="354"/>
      <c r="W151" s="355"/>
      <c r="X151" s="223">
        <v>85</v>
      </c>
      <c r="Y151" s="233" t="s">
        <v>70</v>
      </c>
      <c r="Z151" s="228" t="s">
        <v>2085</v>
      </c>
      <c r="AA151" s="228" t="s">
        <v>2086</v>
      </c>
    </row>
    <row r="152" spans="1:27" s="8" customFormat="1" ht="24.6" customHeight="1">
      <c r="A152" s="221"/>
      <c r="B152" s="222" t="s">
        <v>433</v>
      </c>
      <c r="C152" s="223">
        <v>7890</v>
      </c>
      <c r="D152" s="224">
        <v>215</v>
      </c>
      <c r="E152" s="223">
        <v>90</v>
      </c>
      <c r="F152" s="223"/>
      <c r="G152" s="223">
        <v>20</v>
      </c>
      <c r="H152" s="279" t="s">
        <v>73</v>
      </c>
      <c r="I152" s="279" t="s">
        <v>73</v>
      </c>
      <c r="J152" s="306">
        <v>8000</v>
      </c>
      <c r="K152" s="282"/>
      <c r="L152" s="306">
        <f t="shared" si="3"/>
        <v>8000</v>
      </c>
      <c r="M152" s="282"/>
      <c r="N152" s="282"/>
      <c r="O152" s="282"/>
      <c r="P152" s="282"/>
      <c r="Q152" s="282"/>
      <c r="R152" s="282"/>
      <c r="S152" s="233"/>
      <c r="T152" s="282"/>
      <c r="U152" s="282"/>
      <c r="V152" s="354"/>
      <c r="W152" s="355"/>
      <c r="X152" s="223"/>
      <c r="Y152" s="233"/>
      <c r="Z152" s="228"/>
      <c r="AA152" s="228"/>
    </row>
    <row r="153" spans="1:27" s="8" customFormat="1" ht="24.6" customHeight="1">
      <c r="A153" s="221">
        <v>86</v>
      </c>
      <c r="B153" s="222" t="s">
        <v>433</v>
      </c>
      <c r="C153" s="223">
        <v>2947</v>
      </c>
      <c r="D153" s="224">
        <v>56</v>
      </c>
      <c r="E153" s="223">
        <v>47</v>
      </c>
      <c r="F153" s="223" t="s">
        <v>1286</v>
      </c>
      <c r="G153" s="223">
        <v>23</v>
      </c>
      <c r="H153" s="223">
        <v>3</v>
      </c>
      <c r="I153" s="223">
        <v>41</v>
      </c>
      <c r="J153" s="306">
        <f>SUM(G153*400+H153*100+I153)</f>
        <v>9541</v>
      </c>
      <c r="K153" s="282"/>
      <c r="L153" s="306">
        <f t="shared" si="3"/>
        <v>9541</v>
      </c>
      <c r="M153" s="282"/>
      <c r="N153" s="282"/>
      <c r="O153" s="282"/>
      <c r="P153" s="282"/>
      <c r="Q153" s="282"/>
      <c r="R153" s="282"/>
      <c r="S153" s="233"/>
      <c r="T153" s="282"/>
      <c r="U153" s="282"/>
      <c r="V153" s="354"/>
      <c r="W153" s="355"/>
      <c r="X153" s="223">
        <v>86</v>
      </c>
      <c r="Y153" s="233" t="s">
        <v>63</v>
      </c>
      <c r="Z153" s="228" t="s">
        <v>2087</v>
      </c>
      <c r="AA153" s="228" t="s">
        <v>2065</v>
      </c>
    </row>
    <row r="154" spans="1:27" s="8" customFormat="1" ht="24.6" customHeight="1">
      <c r="A154" s="221">
        <v>87</v>
      </c>
      <c r="B154" s="222" t="s">
        <v>433</v>
      </c>
      <c r="C154" s="223">
        <v>2293</v>
      </c>
      <c r="D154" s="224">
        <v>103</v>
      </c>
      <c r="E154" s="223">
        <v>93</v>
      </c>
      <c r="F154" s="223" t="s">
        <v>1286</v>
      </c>
      <c r="G154" s="223">
        <v>12</v>
      </c>
      <c r="H154" s="223">
        <v>3</v>
      </c>
      <c r="I154" s="223">
        <v>90</v>
      </c>
      <c r="J154" s="306">
        <f>SUM(G154*400+H154*100+I154)</f>
        <v>5190</v>
      </c>
      <c r="K154" s="282"/>
      <c r="L154" s="306">
        <f t="shared" si="3"/>
        <v>5190</v>
      </c>
      <c r="M154" s="282"/>
      <c r="N154" s="282"/>
      <c r="O154" s="282"/>
      <c r="P154" s="282"/>
      <c r="Q154" s="282"/>
      <c r="R154" s="282"/>
      <c r="S154" s="233"/>
      <c r="T154" s="282"/>
      <c r="U154" s="282"/>
      <c r="V154" s="354"/>
      <c r="W154" s="355"/>
      <c r="X154" s="223">
        <v>87</v>
      </c>
      <c r="Y154" s="233" t="s">
        <v>70</v>
      </c>
      <c r="Z154" s="228" t="s">
        <v>2088</v>
      </c>
      <c r="AA154" s="228" t="s">
        <v>2089</v>
      </c>
    </row>
    <row r="155" spans="1:27" s="8" customFormat="1" ht="24.6" customHeight="1">
      <c r="A155" s="221">
        <v>88</v>
      </c>
      <c r="B155" s="222" t="s">
        <v>433</v>
      </c>
      <c r="C155" s="223">
        <v>3958</v>
      </c>
      <c r="D155" s="224">
        <v>71</v>
      </c>
      <c r="E155" s="223">
        <v>58</v>
      </c>
      <c r="F155" s="223" t="s">
        <v>1286</v>
      </c>
      <c r="G155" s="223">
        <v>4</v>
      </c>
      <c r="H155" s="279" t="s">
        <v>73</v>
      </c>
      <c r="I155" s="223">
        <v>35</v>
      </c>
      <c r="J155" s="306">
        <f>SUM(G155*400+I155)</f>
        <v>1635</v>
      </c>
      <c r="K155" s="282"/>
      <c r="L155" s="306">
        <f t="shared" si="3"/>
        <v>1635</v>
      </c>
      <c r="M155" s="282"/>
      <c r="N155" s="282"/>
      <c r="O155" s="282"/>
      <c r="P155" s="282"/>
      <c r="Q155" s="282"/>
      <c r="R155" s="282"/>
      <c r="S155" s="233"/>
      <c r="T155" s="282"/>
      <c r="U155" s="282"/>
      <c r="V155" s="354"/>
      <c r="W155" s="355"/>
      <c r="X155" s="223">
        <v>88</v>
      </c>
      <c r="Y155" s="233" t="s">
        <v>70</v>
      </c>
      <c r="Z155" s="228" t="s">
        <v>2090</v>
      </c>
      <c r="AA155" s="228" t="s">
        <v>2091</v>
      </c>
    </row>
    <row r="156" spans="1:27" s="8" customFormat="1" ht="21.6" customHeight="1">
      <c r="A156" s="221"/>
      <c r="B156" s="222" t="s">
        <v>433</v>
      </c>
      <c r="C156" s="223">
        <v>4967</v>
      </c>
      <c r="D156" s="224">
        <v>54</v>
      </c>
      <c r="E156" s="223">
        <v>67</v>
      </c>
      <c r="F156" s="223"/>
      <c r="G156" s="223">
        <v>7</v>
      </c>
      <c r="H156" s="223">
        <v>3</v>
      </c>
      <c r="I156" s="223">
        <v>90</v>
      </c>
      <c r="J156" s="306">
        <f>SUM(G156*400+H156*100+I156)</f>
        <v>3190</v>
      </c>
      <c r="K156" s="282"/>
      <c r="L156" s="306">
        <f t="shared" ref="L156:L219" si="4">SUM(G156*400+H156*100+I156)</f>
        <v>3190</v>
      </c>
      <c r="M156" s="282"/>
      <c r="N156" s="282"/>
      <c r="O156" s="282"/>
      <c r="P156" s="282"/>
      <c r="Q156" s="282"/>
      <c r="R156" s="282"/>
      <c r="S156" s="233"/>
      <c r="T156" s="282"/>
      <c r="U156" s="282"/>
      <c r="V156" s="354"/>
      <c r="W156" s="355"/>
      <c r="X156" s="223"/>
      <c r="Y156" s="233"/>
      <c r="Z156" s="228"/>
      <c r="AA156" s="228"/>
    </row>
    <row r="157" spans="1:27" s="8" customFormat="1" ht="24.6" customHeight="1">
      <c r="A157" s="221">
        <v>89</v>
      </c>
      <c r="B157" s="222" t="s">
        <v>433</v>
      </c>
      <c r="C157" s="223">
        <v>4311</v>
      </c>
      <c r="D157" s="224">
        <v>64</v>
      </c>
      <c r="E157" s="223">
        <v>1</v>
      </c>
      <c r="F157" s="223" t="s">
        <v>1286</v>
      </c>
      <c r="G157" s="223">
        <v>10</v>
      </c>
      <c r="H157" s="279" t="s">
        <v>73</v>
      </c>
      <c r="I157" s="279" t="s">
        <v>73</v>
      </c>
      <c r="J157" s="306">
        <v>4000</v>
      </c>
      <c r="K157" s="282"/>
      <c r="L157" s="306">
        <f t="shared" si="4"/>
        <v>4000</v>
      </c>
      <c r="M157" s="282"/>
      <c r="N157" s="282"/>
      <c r="O157" s="282"/>
      <c r="P157" s="282"/>
      <c r="Q157" s="282"/>
      <c r="R157" s="282"/>
      <c r="S157" s="233"/>
      <c r="T157" s="282"/>
      <c r="U157" s="282"/>
      <c r="V157" s="354"/>
      <c r="W157" s="355"/>
      <c r="X157" s="223">
        <v>89</v>
      </c>
      <c r="Y157" s="233" t="s">
        <v>63</v>
      </c>
      <c r="Z157" s="228" t="s">
        <v>2092</v>
      </c>
      <c r="AA157" s="228" t="s">
        <v>2093</v>
      </c>
    </row>
    <row r="158" spans="1:27" s="8" customFormat="1" ht="24.6" customHeight="1">
      <c r="A158" s="221">
        <v>90</v>
      </c>
      <c r="B158" s="222" t="s">
        <v>433</v>
      </c>
      <c r="C158" s="223">
        <v>2305</v>
      </c>
      <c r="D158" s="224">
        <v>114</v>
      </c>
      <c r="E158" s="223">
        <v>5</v>
      </c>
      <c r="F158" s="223" t="s">
        <v>1286</v>
      </c>
      <c r="G158" s="223">
        <v>6</v>
      </c>
      <c r="H158" s="223">
        <v>2</v>
      </c>
      <c r="I158" s="223">
        <v>26</v>
      </c>
      <c r="J158" s="306">
        <f>SUM(G158*400+H158*100+I158)</f>
        <v>2626</v>
      </c>
      <c r="K158" s="282"/>
      <c r="L158" s="306">
        <f t="shared" si="4"/>
        <v>2626</v>
      </c>
      <c r="M158" s="282"/>
      <c r="N158" s="282"/>
      <c r="O158" s="282"/>
      <c r="P158" s="282"/>
      <c r="Q158" s="282"/>
      <c r="R158" s="282"/>
      <c r="S158" s="233"/>
      <c r="T158" s="282"/>
      <c r="U158" s="282"/>
      <c r="V158" s="354"/>
      <c r="W158" s="355"/>
      <c r="X158" s="223">
        <v>90</v>
      </c>
      <c r="Y158" s="233" t="s">
        <v>70</v>
      </c>
      <c r="Z158" s="228" t="s">
        <v>2094</v>
      </c>
      <c r="AA158" s="228" t="s">
        <v>2095</v>
      </c>
    </row>
    <row r="159" spans="1:27" s="8" customFormat="1" ht="19.8" customHeight="1">
      <c r="A159" s="221"/>
      <c r="B159" s="222" t="s">
        <v>433</v>
      </c>
      <c r="C159" s="223">
        <v>7772</v>
      </c>
      <c r="D159" s="224">
        <v>198</v>
      </c>
      <c r="E159" s="223">
        <v>72</v>
      </c>
      <c r="F159" s="223"/>
      <c r="G159" s="223">
        <v>3</v>
      </c>
      <c r="H159" s="223">
        <v>1</v>
      </c>
      <c r="I159" s="223">
        <v>81</v>
      </c>
      <c r="J159" s="306">
        <f>SUM(G159*400+H159*100+I159)</f>
        <v>1381</v>
      </c>
      <c r="K159" s="282"/>
      <c r="L159" s="306">
        <f t="shared" si="4"/>
        <v>1381</v>
      </c>
      <c r="M159" s="282"/>
      <c r="N159" s="282"/>
      <c r="O159" s="282"/>
      <c r="P159" s="282"/>
      <c r="Q159" s="282"/>
      <c r="R159" s="282"/>
      <c r="S159" s="233"/>
      <c r="T159" s="282"/>
      <c r="U159" s="282"/>
      <c r="V159" s="354"/>
      <c r="W159" s="355"/>
      <c r="X159" s="223"/>
      <c r="Y159" s="233"/>
      <c r="Z159" s="228"/>
      <c r="AA159" s="228"/>
    </row>
    <row r="160" spans="1:27" s="15" customFormat="1" ht="24.6" customHeight="1">
      <c r="A160" s="255">
        <v>91</v>
      </c>
      <c r="B160" s="320" t="s">
        <v>106</v>
      </c>
      <c r="C160" s="261" t="s">
        <v>249</v>
      </c>
      <c r="D160" s="314" t="s">
        <v>249</v>
      </c>
      <c r="E160" s="261" t="s">
        <v>249</v>
      </c>
      <c r="F160" s="261"/>
      <c r="G160" s="261">
        <v>10</v>
      </c>
      <c r="H160" s="279" t="s">
        <v>73</v>
      </c>
      <c r="I160" s="279" t="s">
        <v>73</v>
      </c>
      <c r="J160" s="306">
        <v>4000</v>
      </c>
      <c r="K160" s="314"/>
      <c r="L160" s="306">
        <f t="shared" si="4"/>
        <v>4000</v>
      </c>
      <c r="M160" s="314"/>
      <c r="N160" s="314"/>
      <c r="O160" s="314"/>
      <c r="P160" s="314"/>
      <c r="Q160" s="314"/>
      <c r="R160" s="314"/>
      <c r="S160" s="233"/>
      <c r="T160" s="314"/>
      <c r="U160" s="314"/>
      <c r="V160" s="356"/>
      <c r="W160" s="357"/>
      <c r="X160" s="261">
        <v>91</v>
      </c>
      <c r="Y160" s="283" t="s">
        <v>63</v>
      </c>
      <c r="Z160" s="284" t="s">
        <v>2096</v>
      </c>
      <c r="AA160" s="284" t="s">
        <v>2097</v>
      </c>
    </row>
    <row r="161" spans="1:27" s="15" customFormat="1" ht="24.6" customHeight="1">
      <c r="A161" s="255">
        <v>92</v>
      </c>
      <c r="B161" s="260" t="s">
        <v>433</v>
      </c>
      <c r="C161" s="261" t="s">
        <v>249</v>
      </c>
      <c r="D161" s="224">
        <v>38</v>
      </c>
      <c r="E161" s="261" t="s">
        <v>249</v>
      </c>
      <c r="F161" s="261" t="s">
        <v>1286</v>
      </c>
      <c r="G161" s="261">
        <v>28</v>
      </c>
      <c r="H161" s="279" t="s">
        <v>73</v>
      </c>
      <c r="I161" s="279" t="s">
        <v>73</v>
      </c>
      <c r="J161" s="306">
        <f>SUM(G161*400)</f>
        <v>11200</v>
      </c>
      <c r="K161" s="314"/>
      <c r="L161" s="306">
        <f t="shared" si="4"/>
        <v>11200</v>
      </c>
      <c r="M161" s="314"/>
      <c r="N161" s="314"/>
      <c r="O161" s="314"/>
      <c r="P161" s="314"/>
      <c r="Q161" s="314"/>
      <c r="R161" s="314"/>
      <c r="S161" s="233"/>
      <c r="T161" s="314"/>
      <c r="U161" s="314"/>
      <c r="V161" s="356"/>
      <c r="W161" s="357"/>
      <c r="X161" s="261">
        <v>92</v>
      </c>
      <c r="Y161" s="283" t="s">
        <v>63</v>
      </c>
      <c r="Z161" s="284" t="s">
        <v>2098</v>
      </c>
      <c r="AA161" s="284" t="s">
        <v>2099</v>
      </c>
    </row>
    <row r="162" spans="1:27" s="8" customFormat="1" ht="22.2" customHeight="1">
      <c r="A162" s="221">
        <v>93</v>
      </c>
      <c r="B162" s="222" t="s">
        <v>433</v>
      </c>
      <c r="C162" s="223">
        <v>7917</v>
      </c>
      <c r="D162" s="224">
        <v>209</v>
      </c>
      <c r="E162" s="223">
        <v>17</v>
      </c>
      <c r="F162" s="223" t="s">
        <v>1286</v>
      </c>
      <c r="G162" s="238">
        <v>4</v>
      </c>
      <c r="H162" s="238">
        <v>1</v>
      </c>
      <c r="I162" s="238">
        <v>95</v>
      </c>
      <c r="J162" s="306">
        <f>SUM(G162*400+H162*100+I162)</f>
        <v>1795</v>
      </c>
      <c r="K162" s="282"/>
      <c r="L162" s="306">
        <f t="shared" si="4"/>
        <v>1795</v>
      </c>
      <c r="M162" s="282"/>
      <c r="N162" s="282"/>
      <c r="O162" s="282"/>
      <c r="P162" s="282"/>
      <c r="Q162" s="282"/>
      <c r="R162" s="282"/>
      <c r="S162" s="233"/>
      <c r="T162" s="282"/>
      <c r="U162" s="282"/>
      <c r="V162" s="354"/>
      <c r="W162" s="355"/>
      <c r="X162" s="223">
        <v>93</v>
      </c>
      <c r="Y162" s="233" t="s">
        <v>86</v>
      </c>
      <c r="Z162" s="228" t="s">
        <v>2100</v>
      </c>
      <c r="AA162" s="228" t="s">
        <v>2101</v>
      </c>
    </row>
    <row r="163" spans="1:27" s="8" customFormat="1" ht="22.2" customHeight="1">
      <c r="A163" s="221"/>
      <c r="B163" s="222" t="s">
        <v>433</v>
      </c>
      <c r="C163" s="223">
        <v>7916</v>
      </c>
      <c r="D163" s="224">
        <v>210</v>
      </c>
      <c r="E163" s="223">
        <v>16</v>
      </c>
      <c r="F163" s="223"/>
      <c r="G163" s="238">
        <v>9</v>
      </c>
      <c r="H163" s="238">
        <v>2</v>
      </c>
      <c r="I163" s="280" t="s">
        <v>102</v>
      </c>
      <c r="J163" s="306">
        <f>SUM(G163*400+H163*100+I163)</f>
        <v>3803</v>
      </c>
      <c r="K163" s="282"/>
      <c r="L163" s="306">
        <f t="shared" si="4"/>
        <v>3803</v>
      </c>
      <c r="M163" s="282"/>
      <c r="N163" s="282"/>
      <c r="O163" s="282"/>
      <c r="P163" s="282"/>
      <c r="Q163" s="282"/>
      <c r="R163" s="282"/>
      <c r="S163" s="233"/>
      <c r="T163" s="282"/>
      <c r="U163" s="282"/>
      <c r="V163" s="354"/>
      <c r="W163" s="355"/>
      <c r="X163" s="223"/>
      <c r="Y163" s="233"/>
      <c r="Z163" s="228"/>
      <c r="AA163" s="228"/>
    </row>
    <row r="164" spans="1:27" s="8" customFormat="1" ht="22.2" customHeight="1">
      <c r="A164" s="221">
        <v>94</v>
      </c>
      <c r="B164" s="222" t="s">
        <v>433</v>
      </c>
      <c r="C164" s="223">
        <v>3123</v>
      </c>
      <c r="D164" s="224">
        <v>50</v>
      </c>
      <c r="E164" s="223">
        <v>23</v>
      </c>
      <c r="F164" s="223" t="s">
        <v>1286</v>
      </c>
      <c r="G164" s="223">
        <v>19</v>
      </c>
      <c r="H164" s="279" t="s">
        <v>73</v>
      </c>
      <c r="I164" s="223">
        <v>93</v>
      </c>
      <c r="J164" s="306">
        <f>SUM(G164*400+I164)</f>
        <v>7693</v>
      </c>
      <c r="K164" s="282"/>
      <c r="L164" s="306">
        <f t="shared" si="4"/>
        <v>7693</v>
      </c>
      <c r="M164" s="282"/>
      <c r="N164" s="282"/>
      <c r="O164" s="282"/>
      <c r="P164" s="282"/>
      <c r="Q164" s="282"/>
      <c r="R164" s="282"/>
      <c r="S164" s="233"/>
      <c r="T164" s="282"/>
      <c r="U164" s="282"/>
      <c r="V164" s="354"/>
      <c r="W164" s="355"/>
      <c r="X164" s="223">
        <v>94</v>
      </c>
      <c r="Y164" s="233" t="s">
        <v>70</v>
      </c>
      <c r="Z164" s="228" t="s">
        <v>2102</v>
      </c>
      <c r="AA164" s="228" t="s">
        <v>2103</v>
      </c>
    </row>
    <row r="165" spans="1:27" s="8" customFormat="1" ht="22.2" customHeight="1">
      <c r="A165" s="221">
        <v>95</v>
      </c>
      <c r="B165" s="222" t="s">
        <v>433</v>
      </c>
      <c r="C165" s="223">
        <v>2726</v>
      </c>
      <c r="D165" s="224">
        <v>42</v>
      </c>
      <c r="E165" s="223">
        <v>26</v>
      </c>
      <c r="F165" s="223" t="s">
        <v>1286</v>
      </c>
      <c r="G165" s="223">
        <v>17</v>
      </c>
      <c r="H165" s="223">
        <v>1</v>
      </c>
      <c r="I165" s="223">
        <v>87</v>
      </c>
      <c r="J165" s="306">
        <f>SUM(G165*400+H165*100+I165)</f>
        <v>6987</v>
      </c>
      <c r="K165" s="282"/>
      <c r="L165" s="306">
        <f t="shared" si="4"/>
        <v>6987</v>
      </c>
      <c r="M165" s="282"/>
      <c r="N165" s="282"/>
      <c r="O165" s="282"/>
      <c r="P165" s="282"/>
      <c r="Q165" s="282"/>
      <c r="R165" s="282"/>
      <c r="S165" s="233"/>
      <c r="T165" s="282"/>
      <c r="U165" s="282"/>
      <c r="V165" s="354"/>
      <c r="W165" s="355"/>
      <c r="X165" s="223">
        <v>95</v>
      </c>
      <c r="Y165" s="233" t="s">
        <v>63</v>
      </c>
      <c r="Z165" s="228" t="s">
        <v>2104</v>
      </c>
      <c r="AA165" s="228" t="s">
        <v>2105</v>
      </c>
    </row>
    <row r="166" spans="1:27" s="8" customFormat="1" ht="22.2" customHeight="1">
      <c r="A166" s="221"/>
      <c r="B166" s="222" t="s">
        <v>433</v>
      </c>
      <c r="C166" s="223">
        <v>2669</v>
      </c>
      <c r="D166" s="224">
        <v>41</v>
      </c>
      <c r="E166" s="223">
        <v>69</v>
      </c>
      <c r="F166" s="223"/>
      <c r="G166" s="223">
        <v>15</v>
      </c>
      <c r="H166" s="223">
        <v>1</v>
      </c>
      <c r="I166" s="223">
        <v>89</v>
      </c>
      <c r="J166" s="306">
        <f>SUM(G166*400+H166*100+I166)</f>
        <v>6189</v>
      </c>
      <c r="K166" s="282"/>
      <c r="L166" s="306">
        <f t="shared" si="4"/>
        <v>6189</v>
      </c>
      <c r="M166" s="282"/>
      <c r="N166" s="282"/>
      <c r="O166" s="282"/>
      <c r="P166" s="282"/>
      <c r="Q166" s="282"/>
      <c r="R166" s="282"/>
      <c r="S166" s="233"/>
      <c r="T166" s="282"/>
      <c r="U166" s="282"/>
      <c r="V166" s="354"/>
      <c r="W166" s="355"/>
      <c r="X166" s="223"/>
      <c r="Y166" s="233"/>
      <c r="Z166" s="228"/>
      <c r="AA166" s="228"/>
    </row>
    <row r="167" spans="1:27" s="8" customFormat="1" ht="22.2" customHeight="1">
      <c r="A167" s="221">
        <v>96</v>
      </c>
      <c r="B167" s="222" t="s">
        <v>433</v>
      </c>
      <c r="C167" s="223">
        <v>3132</v>
      </c>
      <c r="D167" s="224">
        <v>28</v>
      </c>
      <c r="E167" s="223">
        <v>32</v>
      </c>
      <c r="F167" s="223" t="s">
        <v>1286</v>
      </c>
      <c r="G167" s="223">
        <v>20</v>
      </c>
      <c r="H167" s="279" t="s">
        <v>73</v>
      </c>
      <c r="I167" s="279" t="s">
        <v>73</v>
      </c>
      <c r="J167" s="306">
        <f>SUM(G167*400)</f>
        <v>8000</v>
      </c>
      <c r="K167" s="282"/>
      <c r="L167" s="306">
        <f t="shared" si="4"/>
        <v>8000</v>
      </c>
      <c r="M167" s="282"/>
      <c r="N167" s="282"/>
      <c r="O167" s="282"/>
      <c r="P167" s="282"/>
      <c r="Q167" s="282"/>
      <c r="R167" s="282"/>
      <c r="S167" s="233"/>
      <c r="T167" s="282"/>
      <c r="U167" s="282"/>
      <c r="V167" s="354"/>
      <c r="W167" s="355"/>
      <c r="X167" s="223">
        <v>96</v>
      </c>
      <c r="Y167" s="233" t="s">
        <v>70</v>
      </c>
      <c r="Z167" s="228" t="s">
        <v>2106</v>
      </c>
      <c r="AA167" s="228" t="s">
        <v>2107</v>
      </c>
    </row>
    <row r="168" spans="1:27" s="8" customFormat="1" ht="22.2" customHeight="1">
      <c r="A168" s="221"/>
      <c r="B168" s="222"/>
      <c r="C168" s="223"/>
      <c r="D168" s="224"/>
      <c r="E168" s="223"/>
      <c r="F168" s="223"/>
      <c r="G168" s="223"/>
      <c r="H168" s="223"/>
      <c r="I168" s="223"/>
      <c r="J168" s="306"/>
      <c r="K168" s="282"/>
      <c r="L168" s="306">
        <f t="shared" si="4"/>
        <v>0</v>
      </c>
      <c r="M168" s="282"/>
      <c r="N168" s="282"/>
      <c r="O168" s="282"/>
      <c r="P168" s="282"/>
      <c r="Q168" s="282"/>
      <c r="R168" s="282"/>
      <c r="S168" s="233"/>
      <c r="T168" s="282"/>
      <c r="U168" s="282"/>
      <c r="V168" s="354"/>
      <c r="W168" s="355"/>
      <c r="X168" s="223"/>
      <c r="Y168" s="233"/>
      <c r="Z168" s="228"/>
      <c r="AA168" s="228" t="s">
        <v>1440</v>
      </c>
    </row>
    <row r="169" spans="1:27" s="8" customFormat="1" ht="24.6" customHeight="1">
      <c r="A169" s="221">
        <v>97</v>
      </c>
      <c r="B169" s="222" t="s">
        <v>433</v>
      </c>
      <c r="C169" s="223">
        <v>7622</v>
      </c>
      <c r="D169" s="224">
        <v>270</v>
      </c>
      <c r="E169" s="223">
        <v>22</v>
      </c>
      <c r="F169" s="223" t="s">
        <v>1286</v>
      </c>
      <c r="G169" s="223">
        <v>3</v>
      </c>
      <c r="H169" s="223">
        <v>2</v>
      </c>
      <c r="I169" s="279">
        <v>50</v>
      </c>
      <c r="J169" s="306">
        <f>SUM(G169*400+H169*100+I169)</f>
        <v>1450</v>
      </c>
      <c r="K169" s="282"/>
      <c r="L169" s="306">
        <f t="shared" si="4"/>
        <v>1450</v>
      </c>
      <c r="M169" s="282"/>
      <c r="N169" s="282"/>
      <c r="O169" s="282"/>
      <c r="P169" s="282"/>
      <c r="Q169" s="282"/>
      <c r="R169" s="282"/>
      <c r="S169" s="233"/>
      <c r="T169" s="282"/>
      <c r="U169" s="282"/>
      <c r="V169" s="354"/>
      <c r="W169" s="355"/>
      <c r="X169" s="223">
        <v>97</v>
      </c>
      <c r="Y169" s="233" t="s">
        <v>70</v>
      </c>
      <c r="Z169" s="228" t="s">
        <v>2108</v>
      </c>
      <c r="AA169" s="228" t="s">
        <v>2109</v>
      </c>
    </row>
    <row r="170" spans="1:27" s="8" customFormat="1" ht="24.6" customHeight="1">
      <c r="A170" s="221">
        <v>98</v>
      </c>
      <c r="B170" s="222" t="s">
        <v>433</v>
      </c>
      <c r="C170" s="223">
        <v>4106</v>
      </c>
      <c r="D170" s="224">
        <v>118</v>
      </c>
      <c r="E170" s="223">
        <v>6</v>
      </c>
      <c r="F170" s="223" t="s">
        <v>1286</v>
      </c>
      <c r="G170" s="223">
        <v>14</v>
      </c>
      <c r="H170" s="223">
        <v>3</v>
      </c>
      <c r="I170" s="223">
        <v>96</v>
      </c>
      <c r="J170" s="306">
        <f>SUM(G170*400+H170*100+I170)</f>
        <v>5996</v>
      </c>
      <c r="K170" s="282"/>
      <c r="L170" s="306">
        <f t="shared" si="4"/>
        <v>5996</v>
      </c>
      <c r="M170" s="282"/>
      <c r="N170" s="282"/>
      <c r="O170" s="282"/>
      <c r="P170" s="282"/>
      <c r="Q170" s="282"/>
      <c r="R170" s="282"/>
      <c r="S170" s="233"/>
      <c r="T170" s="282"/>
      <c r="U170" s="282"/>
      <c r="V170" s="354"/>
      <c r="W170" s="355"/>
      <c r="X170" s="223">
        <v>98</v>
      </c>
      <c r="Y170" s="233" t="s">
        <v>70</v>
      </c>
      <c r="Z170" s="228" t="s">
        <v>2110</v>
      </c>
      <c r="AA170" s="228" t="s">
        <v>2111</v>
      </c>
    </row>
    <row r="171" spans="1:27" s="8" customFormat="1" ht="24.6" customHeight="1">
      <c r="A171" s="221">
        <v>99</v>
      </c>
      <c r="B171" s="222" t="s">
        <v>433</v>
      </c>
      <c r="C171" s="223">
        <v>2380</v>
      </c>
      <c r="D171" s="224">
        <v>54</v>
      </c>
      <c r="E171" s="223">
        <v>80</v>
      </c>
      <c r="F171" s="223" t="s">
        <v>1286</v>
      </c>
      <c r="G171" s="223">
        <v>22</v>
      </c>
      <c r="H171" s="279" t="s">
        <v>73</v>
      </c>
      <c r="I171" s="279" t="s">
        <v>102</v>
      </c>
      <c r="J171" s="306">
        <f>SUM(G171*400+I171)</f>
        <v>8803</v>
      </c>
      <c r="K171" s="282"/>
      <c r="L171" s="306">
        <f t="shared" si="4"/>
        <v>8803</v>
      </c>
      <c r="M171" s="282"/>
      <c r="N171" s="282"/>
      <c r="O171" s="282"/>
      <c r="P171" s="282"/>
      <c r="Q171" s="282"/>
      <c r="R171" s="282"/>
      <c r="S171" s="233"/>
      <c r="T171" s="282"/>
      <c r="U171" s="282"/>
      <c r="V171" s="354"/>
      <c r="W171" s="355"/>
      <c r="X171" s="223">
        <v>99</v>
      </c>
      <c r="Y171" s="233" t="s">
        <v>86</v>
      </c>
      <c r="Z171" s="228" t="s">
        <v>2112</v>
      </c>
      <c r="AA171" s="228" t="s">
        <v>2113</v>
      </c>
    </row>
    <row r="172" spans="1:27" s="8" customFormat="1" ht="24.6" customHeight="1">
      <c r="A172" s="221"/>
      <c r="B172" s="222" t="s">
        <v>433</v>
      </c>
      <c r="C172" s="223">
        <v>3943</v>
      </c>
      <c r="D172" s="224">
        <v>92</v>
      </c>
      <c r="E172" s="223">
        <v>43</v>
      </c>
      <c r="F172" s="223"/>
      <c r="G172" s="223">
        <v>9</v>
      </c>
      <c r="H172" s="279" t="s">
        <v>73</v>
      </c>
      <c r="I172" s="223">
        <v>71</v>
      </c>
      <c r="J172" s="306">
        <f>SUM(G172*400+I172)</f>
        <v>3671</v>
      </c>
      <c r="K172" s="282"/>
      <c r="L172" s="306">
        <f t="shared" si="4"/>
        <v>3671</v>
      </c>
      <c r="M172" s="282"/>
      <c r="N172" s="282"/>
      <c r="O172" s="282"/>
      <c r="P172" s="282"/>
      <c r="Q172" s="282"/>
      <c r="R172" s="282"/>
      <c r="S172" s="233"/>
      <c r="T172" s="282"/>
      <c r="U172" s="282"/>
      <c r="V172" s="354"/>
      <c r="W172" s="355"/>
      <c r="X172" s="223"/>
      <c r="Y172" s="233"/>
      <c r="Z172" s="228"/>
      <c r="AA172" s="228"/>
    </row>
    <row r="173" spans="1:27" s="8" customFormat="1" ht="24.6" customHeight="1">
      <c r="A173" s="221"/>
      <c r="B173" s="222" t="s">
        <v>471</v>
      </c>
      <c r="C173" s="223">
        <v>46346</v>
      </c>
      <c r="D173" s="224">
        <v>63</v>
      </c>
      <c r="E173" s="223">
        <v>46</v>
      </c>
      <c r="F173" s="223"/>
      <c r="G173" s="223">
        <v>18</v>
      </c>
      <c r="H173" s="223">
        <v>3</v>
      </c>
      <c r="I173" s="279" t="s">
        <v>276</v>
      </c>
      <c r="J173" s="306">
        <f>SUM(G173*400+H173*100+I173)</f>
        <v>7507</v>
      </c>
      <c r="K173" s="282"/>
      <c r="L173" s="306">
        <f t="shared" si="4"/>
        <v>7507</v>
      </c>
      <c r="M173" s="282"/>
      <c r="N173" s="282"/>
      <c r="O173" s="282"/>
      <c r="P173" s="282"/>
      <c r="Q173" s="282"/>
      <c r="R173" s="282"/>
      <c r="S173" s="233"/>
      <c r="T173" s="282"/>
      <c r="U173" s="282"/>
      <c r="V173" s="354"/>
      <c r="W173" s="355"/>
      <c r="X173" s="223"/>
      <c r="Y173" s="233"/>
      <c r="Z173" s="228"/>
      <c r="AA173" s="228"/>
    </row>
    <row r="174" spans="1:27" s="15" customFormat="1" ht="24.6" customHeight="1">
      <c r="A174" s="255">
        <v>100</v>
      </c>
      <c r="B174" s="260" t="s">
        <v>433</v>
      </c>
      <c r="C174" s="261" t="s">
        <v>249</v>
      </c>
      <c r="D174" s="224">
        <v>216</v>
      </c>
      <c r="E174" s="261" t="s">
        <v>249</v>
      </c>
      <c r="F174" s="261" t="s">
        <v>1286</v>
      </c>
      <c r="G174" s="261">
        <v>7</v>
      </c>
      <c r="H174" s="279" t="s">
        <v>73</v>
      </c>
      <c r="I174" s="261">
        <v>68</v>
      </c>
      <c r="J174" s="306">
        <f>SUM(G174*400+I174)</f>
        <v>2868</v>
      </c>
      <c r="K174" s="314"/>
      <c r="L174" s="306">
        <f t="shared" si="4"/>
        <v>2868</v>
      </c>
      <c r="M174" s="314"/>
      <c r="N174" s="314"/>
      <c r="O174" s="314"/>
      <c r="P174" s="314"/>
      <c r="Q174" s="314"/>
      <c r="R174" s="314"/>
      <c r="S174" s="233"/>
      <c r="T174" s="314"/>
      <c r="U174" s="314"/>
      <c r="V174" s="356"/>
      <c r="W174" s="357"/>
      <c r="X174" s="261">
        <v>100</v>
      </c>
      <c r="Y174" s="283" t="s">
        <v>70</v>
      </c>
      <c r="Z174" s="284" t="s">
        <v>2114</v>
      </c>
      <c r="AA174" s="284" t="s">
        <v>2115</v>
      </c>
    </row>
    <row r="175" spans="1:27" s="8" customFormat="1" ht="24.6" customHeight="1">
      <c r="A175" s="221">
        <v>101</v>
      </c>
      <c r="B175" s="222" t="s">
        <v>433</v>
      </c>
      <c r="C175" s="223">
        <v>2666</v>
      </c>
      <c r="D175" s="224">
        <v>6</v>
      </c>
      <c r="E175" s="223">
        <v>66</v>
      </c>
      <c r="F175" s="223" t="s">
        <v>1286</v>
      </c>
      <c r="G175" s="223">
        <v>7</v>
      </c>
      <c r="H175" s="279" t="s">
        <v>73</v>
      </c>
      <c r="I175" s="223">
        <v>68</v>
      </c>
      <c r="J175" s="306">
        <f>SUM(G175*400+I175)</f>
        <v>2868</v>
      </c>
      <c r="K175" s="282"/>
      <c r="L175" s="306">
        <f t="shared" si="4"/>
        <v>2868</v>
      </c>
      <c r="M175" s="282"/>
      <c r="N175" s="282"/>
      <c r="O175" s="282"/>
      <c r="P175" s="282"/>
      <c r="Q175" s="282"/>
      <c r="R175" s="282"/>
      <c r="S175" s="233"/>
      <c r="T175" s="282"/>
      <c r="U175" s="282"/>
      <c r="V175" s="354"/>
      <c r="W175" s="355"/>
      <c r="X175" s="223">
        <v>101</v>
      </c>
      <c r="Y175" s="233" t="s">
        <v>63</v>
      </c>
      <c r="Z175" s="228" t="s">
        <v>2116</v>
      </c>
      <c r="AA175" s="228" t="s">
        <v>2117</v>
      </c>
    </row>
    <row r="176" spans="1:27" s="8" customFormat="1" ht="24.6" customHeight="1">
      <c r="A176" s="221">
        <v>102</v>
      </c>
      <c r="B176" s="222" t="s">
        <v>433</v>
      </c>
      <c r="C176" s="223">
        <v>2389</v>
      </c>
      <c r="D176" s="224">
        <v>75</v>
      </c>
      <c r="E176" s="223">
        <v>89</v>
      </c>
      <c r="F176" s="223" t="s">
        <v>1286</v>
      </c>
      <c r="G176" s="223">
        <v>16</v>
      </c>
      <c r="H176" s="279" t="s">
        <v>73</v>
      </c>
      <c r="I176" s="279" t="s">
        <v>73</v>
      </c>
      <c r="J176" s="306">
        <f>SUM(G176*400)</f>
        <v>6400</v>
      </c>
      <c r="K176" s="282"/>
      <c r="L176" s="306">
        <f t="shared" si="4"/>
        <v>6400</v>
      </c>
      <c r="M176" s="282"/>
      <c r="N176" s="282"/>
      <c r="O176" s="282"/>
      <c r="P176" s="282"/>
      <c r="Q176" s="282"/>
      <c r="R176" s="282"/>
      <c r="S176" s="233"/>
      <c r="T176" s="282"/>
      <c r="U176" s="282"/>
      <c r="V176" s="354"/>
      <c r="W176" s="355"/>
      <c r="X176" s="223">
        <v>102</v>
      </c>
      <c r="Y176" s="233" t="s">
        <v>70</v>
      </c>
      <c r="Z176" s="228" t="s">
        <v>2118</v>
      </c>
      <c r="AA176" s="228" t="s">
        <v>2119</v>
      </c>
    </row>
    <row r="177" spans="1:27" s="8" customFormat="1" ht="24.6" customHeight="1">
      <c r="A177" s="221"/>
      <c r="B177" s="222" t="s">
        <v>433</v>
      </c>
      <c r="C177" s="223">
        <v>2933</v>
      </c>
      <c r="D177" s="224">
        <v>26</v>
      </c>
      <c r="E177" s="223">
        <v>33</v>
      </c>
      <c r="F177" s="223"/>
      <c r="G177" s="223">
        <v>21</v>
      </c>
      <c r="H177" s="223">
        <v>3</v>
      </c>
      <c r="I177" s="223">
        <v>19</v>
      </c>
      <c r="J177" s="306">
        <f>SUM(G177*400+H177*100+I177)</f>
        <v>8719</v>
      </c>
      <c r="K177" s="282"/>
      <c r="L177" s="306">
        <f t="shared" si="4"/>
        <v>8719</v>
      </c>
      <c r="M177" s="282"/>
      <c r="N177" s="282"/>
      <c r="O177" s="282"/>
      <c r="P177" s="282"/>
      <c r="Q177" s="282"/>
      <c r="R177" s="282"/>
      <c r="S177" s="233"/>
      <c r="T177" s="282"/>
      <c r="U177" s="282"/>
      <c r="V177" s="354"/>
      <c r="W177" s="355"/>
      <c r="X177" s="223"/>
      <c r="Y177" s="233"/>
      <c r="Z177" s="228"/>
      <c r="AA177" s="228" t="s">
        <v>234</v>
      </c>
    </row>
    <row r="178" spans="1:27" s="8" customFormat="1" ht="24.6" customHeight="1">
      <c r="A178" s="221">
        <v>103</v>
      </c>
      <c r="B178" s="222" t="s">
        <v>433</v>
      </c>
      <c r="C178" s="223">
        <v>3577</v>
      </c>
      <c r="D178" s="224">
        <v>19</v>
      </c>
      <c r="E178" s="223">
        <v>77</v>
      </c>
      <c r="F178" s="223" t="s">
        <v>1286</v>
      </c>
      <c r="G178" s="223">
        <v>29</v>
      </c>
      <c r="H178" s="223">
        <v>1</v>
      </c>
      <c r="I178" s="223">
        <v>47</v>
      </c>
      <c r="J178" s="306">
        <f>SUM(G178*400+H178*100+I178)</f>
        <v>11747</v>
      </c>
      <c r="K178" s="282"/>
      <c r="L178" s="306">
        <f t="shared" si="4"/>
        <v>11747</v>
      </c>
      <c r="M178" s="282"/>
      <c r="N178" s="282"/>
      <c r="O178" s="282"/>
      <c r="P178" s="282"/>
      <c r="Q178" s="282"/>
      <c r="R178" s="282"/>
      <c r="S178" s="288"/>
      <c r="T178" s="282"/>
      <c r="U178" s="282"/>
      <c r="V178" s="354"/>
      <c r="W178" s="355"/>
      <c r="X178" s="223">
        <v>103</v>
      </c>
      <c r="Y178" s="233" t="s">
        <v>63</v>
      </c>
      <c r="Z178" s="228" t="s">
        <v>2120</v>
      </c>
      <c r="AA178" s="228" t="s">
        <v>2121</v>
      </c>
    </row>
    <row r="179" spans="1:27" s="8" customFormat="1" ht="24.6" customHeight="1">
      <c r="A179" s="221"/>
      <c r="B179" s="222"/>
      <c r="C179" s="223"/>
      <c r="D179" s="224"/>
      <c r="E179" s="223"/>
      <c r="F179" s="223"/>
      <c r="G179" s="223"/>
      <c r="H179" s="223"/>
      <c r="I179" s="223"/>
      <c r="J179" s="306"/>
      <c r="K179" s="282"/>
      <c r="L179" s="306">
        <f t="shared" si="4"/>
        <v>0</v>
      </c>
      <c r="M179" s="282"/>
      <c r="N179" s="282"/>
      <c r="O179" s="282"/>
      <c r="P179" s="282"/>
      <c r="Q179" s="282"/>
      <c r="R179" s="282"/>
      <c r="S179" s="288"/>
      <c r="T179" s="282"/>
      <c r="U179" s="282"/>
      <c r="V179" s="354"/>
      <c r="W179" s="355"/>
      <c r="X179" s="223"/>
      <c r="Y179" s="233"/>
      <c r="Z179" s="228"/>
      <c r="AA179" s="228" t="s">
        <v>2122</v>
      </c>
    </row>
    <row r="180" spans="1:27" s="8" customFormat="1" ht="24.6" customHeight="1">
      <c r="A180" s="225">
        <v>104</v>
      </c>
      <c r="B180" s="226" t="s">
        <v>433</v>
      </c>
      <c r="C180" s="238" t="s">
        <v>249</v>
      </c>
      <c r="D180" s="238">
        <v>98</v>
      </c>
      <c r="E180" s="238" t="s">
        <v>249</v>
      </c>
      <c r="F180" s="238" t="s">
        <v>1286</v>
      </c>
      <c r="G180" s="238">
        <v>14</v>
      </c>
      <c r="H180" s="238">
        <v>2</v>
      </c>
      <c r="I180" s="238">
        <v>90</v>
      </c>
      <c r="J180" s="306">
        <f>SUM(G180*400+H180*100+I180)</f>
        <v>5890</v>
      </c>
      <c r="K180" s="282"/>
      <c r="L180" s="306">
        <f t="shared" si="4"/>
        <v>5890</v>
      </c>
      <c r="M180" s="282"/>
      <c r="N180" s="282"/>
      <c r="O180" s="282"/>
      <c r="P180" s="282"/>
      <c r="Q180" s="282"/>
      <c r="R180" s="282"/>
      <c r="S180" s="288"/>
      <c r="T180" s="282"/>
      <c r="U180" s="282"/>
      <c r="V180" s="354"/>
      <c r="W180" s="355"/>
      <c r="X180" s="238">
        <v>104</v>
      </c>
      <c r="Y180" s="232" t="s">
        <v>63</v>
      </c>
      <c r="Z180" s="230" t="s">
        <v>2123</v>
      </c>
      <c r="AA180" s="230" t="s">
        <v>2124</v>
      </c>
    </row>
    <row r="181" spans="1:27" s="8" customFormat="1" ht="24.6" customHeight="1">
      <c r="A181" s="221">
        <v>105</v>
      </c>
      <c r="B181" s="222" t="s">
        <v>433</v>
      </c>
      <c r="C181" s="223">
        <v>3941</v>
      </c>
      <c r="D181" s="224">
        <v>28</v>
      </c>
      <c r="E181" s="223">
        <v>44</v>
      </c>
      <c r="F181" s="223" t="s">
        <v>1286</v>
      </c>
      <c r="G181" s="223">
        <v>28</v>
      </c>
      <c r="H181" s="223">
        <v>3</v>
      </c>
      <c r="I181" s="279" t="s">
        <v>846</v>
      </c>
      <c r="J181" s="306">
        <f>SUM(G181*400+H181*100+I181)</f>
        <v>11502</v>
      </c>
      <c r="K181" s="282"/>
      <c r="L181" s="306">
        <f t="shared" si="4"/>
        <v>11502</v>
      </c>
      <c r="M181" s="282"/>
      <c r="N181" s="282"/>
      <c r="O181" s="282"/>
      <c r="P181" s="282"/>
      <c r="Q181" s="282"/>
      <c r="R181" s="282"/>
      <c r="S181" s="233"/>
      <c r="T181" s="282"/>
      <c r="U181" s="282"/>
      <c r="V181" s="354"/>
      <c r="W181" s="355"/>
      <c r="X181" s="223">
        <v>105</v>
      </c>
      <c r="Y181" s="233" t="s">
        <v>70</v>
      </c>
      <c r="Z181" s="228" t="s">
        <v>2125</v>
      </c>
      <c r="AA181" s="228" t="s">
        <v>2126</v>
      </c>
    </row>
    <row r="182" spans="1:27" s="8" customFormat="1" ht="24.6" customHeight="1">
      <c r="A182" s="221"/>
      <c r="B182" s="222"/>
      <c r="C182" s="223"/>
      <c r="D182" s="224"/>
      <c r="E182" s="223"/>
      <c r="F182" s="223"/>
      <c r="G182" s="223"/>
      <c r="H182" s="223"/>
      <c r="I182" s="223"/>
      <c r="J182" s="306"/>
      <c r="K182" s="282"/>
      <c r="L182" s="306">
        <f t="shared" si="4"/>
        <v>0</v>
      </c>
      <c r="M182" s="282"/>
      <c r="N182" s="282"/>
      <c r="O182" s="282"/>
      <c r="P182" s="282"/>
      <c r="Q182" s="282"/>
      <c r="R182" s="282"/>
      <c r="S182" s="233"/>
      <c r="T182" s="282"/>
      <c r="U182" s="282"/>
      <c r="V182" s="354"/>
      <c r="W182" s="355"/>
      <c r="X182" s="223"/>
      <c r="Y182" s="233"/>
      <c r="Z182" s="228"/>
      <c r="AA182" s="228" t="s">
        <v>2127</v>
      </c>
    </row>
    <row r="183" spans="1:27" s="15" customFormat="1" ht="24.6" customHeight="1">
      <c r="A183" s="225">
        <v>106</v>
      </c>
      <c r="B183" s="226" t="s">
        <v>433</v>
      </c>
      <c r="C183" s="261" t="s">
        <v>249</v>
      </c>
      <c r="D183" s="224">
        <v>60</v>
      </c>
      <c r="E183" s="261" t="s">
        <v>249</v>
      </c>
      <c r="F183" s="261" t="s">
        <v>1286</v>
      </c>
      <c r="G183" s="261">
        <v>15</v>
      </c>
      <c r="H183" s="261">
        <v>2</v>
      </c>
      <c r="I183" s="279" t="s">
        <v>73</v>
      </c>
      <c r="J183" s="306">
        <f>SUM(G183*400+H183*100)</f>
        <v>6200</v>
      </c>
      <c r="K183" s="314"/>
      <c r="L183" s="306">
        <f t="shared" si="4"/>
        <v>6200</v>
      </c>
      <c r="M183" s="314"/>
      <c r="N183" s="314"/>
      <c r="O183" s="314"/>
      <c r="P183" s="314"/>
      <c r="Q183" s="314"/>
      <c r="R183" s="314"/>
      <c r="S183" s="233"/>
      <c r="T183" s="314"/>
      <c r="U183" s="314"/>
      <c r="V183" s="356"/>
      <c r="W183" s="357"/>
      <c r="X183" s="238">
        <v>106</v>
      </c>
      <c r="Y183" s="232" t="s">
        <v>86</v>
      </c>
      <c r="Z183" s="230" t="s">
        <v>2128</v>
      </c>
      <c r="AA183" s="230" t="s">
        <v>2129</v>
      </c>
    </row>
    <row r="184" spans="1:27" s="15" customFormat="1" ht="24.6" customHeight="1">
      <c r="A184" s="225"/>
      <c r="B184" s="226"/>
      <c r="C184" s="261"/>
      <c r="D184" s="224"/>
      <c r="E184" s="261"/>
      <c r="F184" s="223"/>
      <c r="G184" s="261"/>
      <c r="H184" s="261"/>
      <c r="I184" s="261"/>
      <c r="J184" s="306"/>
      <c r="K184" s="314"/>
      <c r="L184" s="306">
        <f t="shared" si="4"/>
        <v>0</v>
      </c>
      <c r="M184" s="314"/>
      <c r="N184" s="314"/>
      <c r="O184" s="314"/>
      <c r="P184" s="314"/>
      <c r="Q184" s="314"/>
      <c r="R184" s="314"/>
      <c r="S184" s="233"/>
      <c r="T184" s="314"/>
      <c r="U184" s="314"/>
      <c r="V184" s="356"/>
      <c r="W184" s="357"/>
      <c r="X184" s="238"/>
      <c r="Y184" s="232"/>
      <c r="Z184" s="230"/>
      <c r="AA184" s="230" t="s">
        <v>2130</v>
      </c>
    </row>
    <row r="185" spans="1:27" s="8" customFormat="1" ht="24.6" customHeight="1">
      <c r="A185" s="221">
        <v>107</v>
      </c>
      <c r="B185" s="222" t="s">
        <v>433</v>
      </c>
      <c r="C185" s="223">
        <v>2939</v>
      </c>
      <c r="D185" s="224">
        <v>49</v>
      </c>
      <c r="E185" s="223">
        <v>39</v>
      </c>
      <c r="F185" s="223" t="s">
        <v>1286</v>
      </c>
      <c r="G185" s="238">
        <v>18</v>
      </c>
      <c r="H185" s="238">
        <v>1</v>
      </c>
      <c r="I185" s="238">
        <v>84</v>
      </c>
      <c r="J185" s="306">
        <f>SUM(G185*400+H185*100+I185)</f>
        <v>7384</v>
      </c>
      <c r="K185" s="282"/>
      <c r="L185" s="306">
        <f t="shared" si="4"/>
        <v>7384</v>
      </c>
      <c r="M185" s="282"/>
      <c r="N185" s="282"/>
      <c r="O185" s="282"/>
      <c r="P185" s="282"/>
      <c r="Q185" s="282"/>
      <c r="R185" s="282"/>
      <c r="S185" s="233"/>
      <c r="T185" s="282"/>
      <c r="U185" s="282"/>
      <c r="V185" s="354"/>
      <c r="W185" s="355"/>
      <c r="X185" s="223">
        <v>107</v>
      </c>
      <c r="Y185" s="233" t="s">
        <v>70</v>
      </c>
      <c r="Z185" s="228" t="s">
        <v>2131</v>
      </c>
      <c r="AA185" s="228" t="s">
        <v>2132</v>
      </c>
    </row>
    <row r="186" spans="1:27" s="8" customFormat="1" ht="25.8" customHeight="1">
      <c r="A186" s="221">
        <v>108</v>
      </c>
      <c r="B186" s="222" t="s">
        <v>106</v>
      </c>
      <c r="C186" s="223" t="s">
        <v>249</v>
      </c>
      <c r="D186" s="224">
        <v>202</v>
      </c>
      <c r="E186" s="223" t="s">
        <v>249</v>
      </c>
      <c r="F186" s="223" t="s">
        <v>1286</v>
      </c>
      <c r="G186" s="223">
        <v>6</v>
      </c>
      <c r="H186" s="223">
        <v>1</v>
      </c>
      <c r="I186" s="223">
        <v>46</v>
      </c>
      <c r="J186" s="306">
        <f>SUM(G186*400+H186*100+I186)</f>
        <v>2546</v>
      </c>
      <c r="K186" s="282"/>
      <c r="L186" s="306">
        <f t="shared" si="4"/>
        <v>2546</v>
      </c>
      <c r="M186" s="282"/>
      <c r="N186" s="282"/>
      <c r="O186" s="282"/>
      <c r="P186" s="282"/>
      <c r="Q186" s="282"/>
      <c r="R186" s="282"/>
      <c r="S186" s="233"/>
      <c r="T186" s="282"/>
      <c r="U186" s="282"/>
      <c r="V186" s="354"/>
      <c r="W186" s="355"/>
      <c r="X186" s="223">
        <v>108</v>
      </c>
      <c r="Y186" s="233" t="s">
        <v>70</v>
      </c>
      <c r="Z186" s="228" t="s">
        <v>2133</v>
      </c>
      <c r="AA186" s="228" t="s">
        <v>2134</v>
      </c>
    </row>
    <row r="187" spans="1:27" s="15" customFormat="1" ht="25.8" customHeight="1">
      <c r="A187" s="255">
        <v>109</v>
      </c>
      <c r="B187" s="260" t="s">
        <v>433</v>
      </c>
      <c r="C187" s="261" t="s">
        <v>249</v>
      </c>
      <c r="D187" s="224">
        <v>161</v>
      </c>
      <c r="E187" s="261" t="s">
        <v>249</v>
      </c>
      <c r="F187" s="261" t="s">
        <v>1286</v>
      </c>
      <c r="G187" s="261">
        <v>8</v>
      </c>
      <c r="H187" s="261">
        <v>1</v>
      </c>
      <c r="I187" s="261">
        <v>29</v>
      </c>
      <c r="J187" s="306">
        <f>SUM(G187*400+H187*100+I187)</f>
        <v>3329</v>
      </c>
      <c r="K187" s="314"/>
      <c r="L187" s="306">
        <f t="shared" si="4"/>
        <v>3329</v>
      </c>
      <c r="M187" s="314"/>
      <c r="N187" s="314"/>
      <c r="O187" s="314"/>
      <c r="P187" s="314"/>
      <c r="Q187" s="314"/>
      <c r="R187" s="314"/>
      <c r="S187" s="233"/>
      <c r="T187" s="314"/>
      <c r="U187" s="314"/>
      <c r="V187" s="356"/>
      <c r="W187" s="357"/>
      <c r="X187" s="261">
        <v>109</v>
      </c>
      <c r="Y187" s="283" t="s">
        <v>70</v>
      </c>
      <c r="Z187" s="284" t="s">
        <v>3100</v>
      </c>
      <c r="AA187" s="284" t="s">
        <v>3101</v>
      </c>
    </row>
    <row r="188" spans="1:27" s="15" customFormat="1" ht="25.8" customHeight="1">
      <c r="A188" s="255">
        <v>110</v>
      </c>
      <c r="B188" s="260" t="s">
        <v>433</v>
      </c>
      <c r="C188" s="261">
        <v>4679</v>
      </c>
      <c r="D188" s="224">
        <v>67</v>
      </c>
      <c r="E188" s="261">
        <v>79</v>
      </c>
      <c r="F188" s="261" t="s">
        <v>1286</v>
      </c>
      <c r="G188" s="261">
        <v>18</v>
      </c>
      <c r="H188" s="261">
        <v>1</v>
      </c>
      <c r="I188" s="279" t="s">
        <v>73</v>
      </c>
      <c r="J188" s="306">
        <f>SUM(G188*400+H188*100)</f>
        <v>7300</v>
      </c>
      <c r="K188" s="314"/>
      <c r="L188" s="306">
        <f t="shared" si="4"/>
        <v>7300</v>
      </c>
      <c r="M188" s="314"/>
      <c r="N188" s="314"/>
      <c r="O188" s="314"/>
      <c r="P188" s="314"/>
      <c r="Q188" s="314"/>
      <c r="R188" s="314"/>
      <c r="S188" s="233"/>
      <c r="T188" s="314"/>
      <c r="U188" s="314"/>
      <c r="V188" s="356"/>
      <c r="W188" s="357"/>
      <c r="X188" s="261">
        <v>110</v>
      </c>
      <c r="Y188" s="283" t="s">
        <v>70</v>
      </c>
      <c r="Z188" s="284" t="s">
        <v>2135</v>
      </c>
      <c r="AA188" s="284" t="s">
        <v>2136</v>
      </c>
    </row>
    <row r="189" spans="1:27" s="8" customFormat="1" ht="25.8" customHeight="1">
      <c r="A189" s="221">
        <v>111</v>
      </c>
      <c r="B189" s="222" t="s">
        <v>433</v>
      </c>
      <c r="C189" s="223">
        <v>3928</v>
      </c>
      <c r="D189" s="224">
        <v>102</v>
      </c>
      <c r="E189" s="223">
        <v>28</v>
      </c>
      <c r="F189" s="223" t="s">
        <v>1286</v>
      </c>
      <c r="G189" s="223">
        <v>18</v>
      </c>
      <c r="H189" s="279" t="s">
        <v>73</v>
      </c>
      <c r="I189" s="279">
        <v>15</v>
      </c>
      <c r="J189" s="306">
        <f>SUM(G189*400+I189)</f>
        <v>7215</v>
      </c>
      <c r="K189" s="282"/>
      <c r="L189" s="306">
        <f t="shared" si="4"/>
        <v>7215</v>
      </c>
      <c r="M189" s="282"/>
      <c r="N189" s="282"/>
      <c r="O189" s="282"/>
      <c r="P189" s="282"/>
      <c r="Q189" s="282"/>
      <c r="R189" s="282"/>
      <c r="S189" s="233"/>
      <c r="T189" s="282"/>
      <c r="U189" s="282"/>
      <c r="V189" s="354"/>
      <c r="W189" s="355"/>
      <c r="X189" s="223">
        <v>111</v>
      </c>
      <c r="Y189" s="233" t="s">
        <v>70</v>
      </c>
      <c r="Z189" s="228" t="s">
        <v>2137</v>
      </c>
      <c r="AA189" s="228" t="s">
        <v>2138</v>
      </c>
    </row>
    <row r="190" spans="1:27" s="8" customFormat="1" ht="25.8" customHeight="1">
      <c r="A190" s="221"/>
      <c r="B190" s="222" t="s">
        <v>433</v>
      </c>
      <c r="C190" s="223">
        <v>5995</v>
      </c>
      <c r="D190" s="224">
        <v>155</v>
      </c>
      <c r="E190" s="223">
        <v>95</v>
      </c>
      <c r="F190" s="223"/>
      <c r="G190" s="223">
        <v>7</v>
      </c>
      <c r="H190" s="279" t="s">
        <v>73</v>
      </c>
      <c r="I190" s="279" t="s">
        <v>794</v>
      </c>
      <c r="J190" s="306">
        <f>SUM(G190*400+I190)</f>
        <v>2805</v>
      </c>
      <c r="K190" s="282"/>
      <c r="L190" s="306">
        <f t="shared" si="4"/>
        <v>2805</v>
      </c>
      <c r="M190" s="282"/>
      <c r="N190" s="282"/>
      <c r="O190" s="282"/>
      <c r="P190" s="282"/>
      <c r="Q190" s="282"/>
      <c r="R190" s="282"/>
      <c r="S190" s="233"/>
      <c r="T190" s="282"/>
      <c r="U190" s="282"/>
      <c r="V190" s="354"/>
      <c r="W190" s="355"/>
      <c r="X190" s="223"/>
      <c r="Y190" s="233"/>
      <c r="Z190" s="228"/>
      <c r="AA190" s="228"/>
    </row>
    <row r="191" spans="1:27" s="8" customFormat="1" ht="25.8" customHeight="1">
      <c r="A191" s="225">
        <v>112</v>
      </c>
      <c r="B191" s="222" t="s">
        <v>433</v>
      </c>
      <c r="C191" s="238">
        <v>8034</v>
      </c>
      <c r="D191" s="224">
        <v>217</v>
      </c>
      <c r="E191" s="223">
        <v>34</v>
      </c>
      <c r="F191" s="238" t="s">
        <v>1286</v>
      </c>
      <c r="G191" s="223">
        <v>10</v>
      </c>
      <c r="H191" s="279" t="s">
        <v>73</v>
      </c>
      <c r="I191" s="279" t="s">
        <v>73</v>
      </c>
      <c r="J191" s="306">
        <f>SUM(G191*400)</f>
        <v>4000</v>
      </c>
      <c r="K191" s="282"/>
      <c r="L191" s="306">
        <f t="shared" si="4"/>
        <v>4000</v>
      </c>
      <c r="M191" s="282"/>
      <c r="N191" s="282"/>
      <c r="O191" s="282"/>
      <c r="P191" s="282"/>
      <c r="Q191" s="282"/>
      <c r="R191" s="282"/>
      <c r="S191" s="233"/>
      <c r="T191" s="282"/>
      <c r="U191" s="282"/>
      <c r="V191" s="354"/>
      <c r="W191" s="355"/>
      <c r="X191" s="238">
        <v>112</v>
      </c>
      <c r="Y191" s="233" t="s">
        <v>63</v>
      </c>
      <c r="Z191" s="228" t="s">
        <v>2139</v>
      </c>
      <c r="AA191" s="228" t="s">
        <v>2140</v>
      </c>
    </row>
    <row r="192" spans="1:27" s="8" customFormat="1" ht="25.8" customHeight="1">
      <c r="A192" s="221">
        <v>113</v>
      </c>
      <c r="B192" s="222" t="s">
        <v>433</v>
      </c>
      <c r="C192" s="223">
        <v>2406</v>
      </c>
      <c r="D192" s="224">
        <v>99</v>
      </c>
      <c r="E192" s="223">
        <v>6</v>
      </c>
      <c r="F192" s="223" t="s">
        <v>1286</v>
      </c>
      <c r="G192" s="223">
        <v>15</v>
      </c>
      <c r="H192" s="223">
        <v>3</v>
      </c>
      <c r="I192" s="223">
        <v>93</v>
      </c>
      <c r="J192" s="306">
        <f>SUM(G192*400+H192*100+I192)</f>
        <v>6393</v>
      </c>
      <c r="K192" s="282"/>
      <c r="L192" s="306">
        <f t="shared" si="4"/>
        <v>6393</v>
      </c>
      <c r="M192" s="282"/>
      <c r="N192" s="282"/>
      <c r="O192" s="282"/>
      <c r="P192" s="282"/>
      <c r="Q192" s="282"/>
      <c r="R192" s="282"/>
      <c r="S192" s="233"/>
      <c r="T192" s="282"/>
      <c r="U192" s="282"/>
      <c r="V192" s="354"/>
      <c r="W192" s="355"/>
      <c r="X192" s="223">
        <v>113</v>
      </c>
      <c r="Y192" s="233" t="s">
        <v>70</v>
      </c>
      <c r="Z192" s="228" t="s">
        <v>2141</v>
      </c>
      <c r="AA192" s="228" t="s">
        <v>2142</v>
      </c>
    </row>
    <row r="193" spans="1:27" s="8" customFormat="1" ht="25.8" customHeight="1">
      <c r="A193" s="221">
        <v>114</v>
      </c>
      <c r="B193" s="222" t="s">
        <v>433</v>
      </c>
      <c r="C193" s="223">
        <v>2516</v>
      </c>
      <c r="D193" s="224">
        <v>82</v>
      </c>
      <c r="E193" s="223">
        <v>16</v>
      </c>
      <c r="F193" s="223" t="s">
        <v>1286</v>
      </c>
      <c r="G193" s="223">
        <v>19</v>
      </c>
      <c r="H193" s="223">
        <v>1</v>
      </c>
      <c r="I193" s="223">
        <v>63</v>
      </c>
      <c r="J193" s="306">
        <f>SUM(G193*400+H193*100+I193)</f>
        <v>7763</v>
      </c>
      <c r="K193" s="282"/>
      <c r="L193" s="306">
        <f t="shared" si="4"/>
        <v>7763</v>
      </c>
      <c r="M193" s="282"/>
      <c r="N193" s="282"/>
      <c r="O193" s="282"/>
      <c r="P193" s="282"/>
      <c r="Q193" s="282"/>
      <c r="R193" s="282"/>
      <c r="S193" s="233"/>
      <c r="T193" s="282"/>
      <c r="U193" s="282"/>
      <c r="V193" s="354"/>
      <c r="W193" s="355"/>
      <c r="X193" s="223">
        <v>114</v>
      </c>
      <c r="Y193" s="233" t="s">
        <v>63</v>
      </c>
      <c r="Z193" s="228" t="s">
        <v>2143</v>
      </c>
      <c r="AA193" s="228" t="s">
        <v>2144</v>
      </c>
    </row>
    <row r="194" spans="1:27" s="8" customFormat="1" ht="25.8" customHeight="1">
      <c r="A194" s="221"/>
      <c r="B194" s="222" t="s">
        <v>433</v>
      </c>
      <c r="C194" s="223">
        <v>3122</v>
      </c>
      <c r="D194" s="224">
        <v>100</v>
      </c>
      <c r="E194" s="223">
        <v>22</v>
      </c>
      <c r="F194" s="223"/>
      <c r="G194" s="223">
        <v>15</v>
      </c>
      <c r="H194" s="223">
        <v>1</v>
      </c>
      <c r="I194" s="223">
        <v>72</v>
      </c>
      <c r="J194" s="306">
        <f>SUM(G194*400+H194*100+I194)</f>
        <v>6172</v>
      </c>
      <c r="K194" s="282"/>
      <c r="L194" s="306">
        <f t="shared" si="4"/>
        <v>6172</v>
      </c>
      <c r="M194" s="282"/>
      <c r="N194" s="282"/>
      <c r="O194" s="282"/>
      <c r="P194" s="282"/>
      <c r="Q194" s="282"/>
      <c r="R194" s="282"/>
      <c r="S194" s="233"/>
      <c r="T194" s="282"/>
      <c r="U194" s="282"/>
      <c r="V194" s="354"/>
      <c r="W194" s="355"/>
      <c r="X194" s="223"/>
      <c r="Y194" s="233"/>
      <c r="Z194" s="228"/>
      <c r="AA194" s="228"/>
    </row>
    <row r="195" spans="1:27" s="8" customFormat="1" ht="25.8" customHeight="1">
      <c r="A195" s="221">
        <v>115</v>
      </c>
      <c r="B195" s="222" t="s">
        <v>433</v>
      </c>
      <c r="C195" s="223">
        <v>3309</v>
      </c>
      <c r="D195" s="224">
        <v>101</v>
      </c>
      <c r="E195" s="223">
        <v>9</v>
      </c>
      <c r="F195" s="223" t="s">
        <v>1286</v>
      </c>
      <c r="G195" s="223">
        <v>15</v>
      </c>
      <c r="H195" s="279" t="s">
        <v>73</v>
      </c>
      <c r="I195" s="279" t="s">
        <v>73</v>
      </c>
      <c r="J195" s="306">
        <f>SUM(G195*400)</f>
        <v>6000</v>
      </c>
      <c r="K195" s="282"/>
      <c r="L195" s="306">
        <f t="shared" si="4"/>
        <v>6000</v>
      </c>
      <c r="M195" s="282"/>
      <c r="N195" s="282"/>
      <c r="O195" s="282"/>
      <c r="P195" s="282"/>
      <c r="Q195" s="282"/>
      <c r="R195" s="282"/>
      <c r="S195" s="233"/>
      <c r="T195" s="282"/>
      <c r="U195" s="282"/>
      <c r="V195" s="354"/>
      <c r="W195" s="355"/>
      <c r="X195" s="223">
        <v>115</v>
      </c>
      <c r="Y195" s="233" t="s">
        <v>70</v>
      </c>
      <c r="Z195" s="228" t="s">
        <v>2145</v>
      </c>
      <c r="AA195" s="228" t="s">
        <v>2146</v>
      </c>
    </row>
    <row r="196" spans="1:27" s="8" customFormat="1" ht="25.8" customHeight="1">
      <c r="A196" s="225">
        <v>116</v>
      </c>
      <c r="B196" s="222" t="s">
        <v>433</v>
      </c>
      <c r="C196" s="223">
        <v>4119</v>
      </c>
      <c r="D196" s="224">
        <v>84</v>
      </c>
      <c r="E196" s="223">
        <v>19</v>
      </c>
      <c r="F196" s="223" t="s">
        <v>1286</v>
      </c>
      <c r="G196" s="223">
        <v>6</v>
      </c>
      <c r="H196" s="223">
        <v>3</v>
      </c>
      <c r="I196" s="223">
        <v>80</v>
      </c>
      <c r="J196" s="306">
        <f>SUM(G196*400+H196*100+I196)</f>
        <v>2780</v>
      </c>
      <c r="K196" s="282"/>
      <c r="L196" s="306">
        <f t="shared" si="4"/>
        <v>2780</v>
      </c>
      <c r="M196" s="282"/>
      <c r="N196" s="282"/>
      <c r="O196" s="282"/>
      <c r="P196" s="282"/>
      <c r="Q196" s="282"/>
      <c r="R196" s="282"/>
      <c r="S196" s="233"/>
      <c r="T196" s="282"/>
      <c r="U196" s="282"/>
      <c r="V196" s="354"/>
      <c r="W196" s="355"/>
      <c r="X196" s="238">
        <v>116</v>
      </c>
      <c r="Y196" s="233" t="s">
        <v>63</v>
      </c>
      <c r="Z196" s="228" t="s">
        <v>2147</v>
      </c>
      <c r="AA196" s="228" t="s">
        <v>2148</v>
      </c>
    </row>
    <row r="197" spans="1:27" s="8" customFormat="1" ht="25.8" customHeight="1">
      <c r="A197" s="255"/>
      <c r="B197" s="222"/>
      <c r="C197" s="223"/>
      <c r="D197" s="224"/>
      <c r="E197" s="223"/>
      <c r="F197" s="223"/>
      <c r="G197" s="223"/>
      <c r="H197" s="223"/>
      <c r="I197" s="223"/>
      <c r="J197" s="306"/>
      <c r="K197" s="282"/>
      <c r="L197" s="306">
        <f t="shared" si="4"/>
        <v>0</v>
      </c>
      <c r="M197" s="282"/>
      <c r="N197" s="282"/>
      <c r="O197" s="282"/>
      <c r="P197" s="282"/>
      <c r="Q197" s="282"/>
      <c r="R197" s="282"/>
      <c r="S197" s="233"/>
      <c r="T197" s="282"/>
      <c r="U197" s="282"/>
      <c r="V197" s="354"/>
      <c r="W197" s="355"/>
      <c r="X197" s="261"/>
      <c r="Y197" s="233"/>
      <c r="Z197" s="228"/>
      <c r="AA197" s="228" t="s">
        <v>2149</v>
      </c>
    </row>
    <row r="198" spans="1:27" s="8" customFormat="1" ht="25.8" customHeight="1">
      <c r="A198" s="221">
        <v>117</v>
      </c>
      <c r="B198" s="222" t="s">
        <v>433</v>
      </c>
      <c r="C198" s="223">
        <v>2942</v>
      </c>
      <c r="D198" s="224">
        <v>73</v>
      </c>
      <c r="E198" s="223">
        <v>42</v>
      </c>
      <c r="F198" s="223" t="s">
        <v>1286</v>
      </c>
      <c r="G198" s="223">
        <v>12</v>
      </c>
      <c r="H198" s="223">
        <v>2</v>
      </c>
      <c r="I198" s="279" t="s">
        <v>73</v>
      </c>
      <c r="J198" s="306">
        <f>SUM(G198*400+H198*100)</f>
        <v>5000</v>
      </c>
      <c r="K198" s="282"/>
      <c r="L198" s="306">
        <f t="shared" si="4"/>
        <v>5000</v>
      </c>
      <c r="M198" s="282"/>
      <c r="N198" s="282"/>
      <c r="O198" s="282"/>
      <c r="P198" s="282"/>
      <c r="Q198" s="282"/>
      <c r="R198" s="282"/>
      <c r="S198" s="233"/>
      <c r="T198" s="282"/>
      <c r="U198" s="282"/>
      <c r="V198" s="354"/>
      <c r="W198" s="355"/>
      <c r="X198" s="223">
        <v>117</v>
      </c>
      <c r="Y198" s="233" t="s">
        <v>70</v>
      </c>
      <c r="Z198" s="228" t="s">
        <v>2150</v>
      </c>
      <c r="AA198" s="228" t="s">
        <v>2151</v>
      </c>
    </row>
    <row r="199" spans="1:27" s="8" customFormat="1" ht="25.8" customHeight="1">
      <c r="A199" s="221">
        <v>118</v>
      </c>
      <c r="B199" s="222" t="s">
        <v>106</v>
      </c>
      <c r="C199" s="223" t="s">
        <v>249</v>
      </c>
      <c r="D199" s="224" t="s">
        <v>84</v>
      </c>
      <c r="E199" s="223" t="s">
        <v>249</v>
      </c>
      <c r="F199" s="223" t="s">
        <v>1286</v>
      </c>
      <c r="G199" s="223">
        <v>19</v>
      </c>
      <c r="H199" s="223">
        <v>2</v>
      </c>
      <c r="I199" s="279" t="s">
        <v>73</v>
      </c>
      <c r="J199" s="306">
        <f>SUM(G199*400+H199*100)</f>
        <v>7800</v>
      </c>
      <c r="K199" s="282"/>
      <c r="L199" s="306">
        <f t="shared" si="4"/>
        <v>7800</v>
      </c>
      <c r="M199" s="282"/>
      <c r="N199" s="282"/>
      <c r="O199" s="282"/>
      <c r="P199" s="282"/>
      <c r="Q199" s="282"/>
      <c r="R199" s="282"/>
      <c r="S199" s="233"/>
      <c r="T199" s="282"/>
      <c r="U199" s="282"/>
      <c r="V199" s="354"/>
      <c r="W199" s="355"/>
      <c r="X199" s="223">
        <v>118</v>
      </c>
      <c r="Y199" s="233" t="s">
        <v>70</v>
      </c>
      <c r="Z199" s="228" t="s">
        <v>2152</v>
      </c>
      <c r="AA199" s="228" t="s">
        <v>2153</v>
      </c>
    </row>
    <row r="200" spans="1:27" s="8" customFormat="1" ht="25.8" customHeight="1">
      <c r="A200" s="221">
        <v>119</v>
      </c>
      <c r="B200" s="222" t="s">
        <v>433</v>
      </c>
      <c r="C200" s="223">
        <v>2412</v>
      </c>
      <c r="D200" s="224">
        <v>67</v>
      </c>
      <c r="E200" s="223">
        <v>12</v>
      </c>
      <c r="F200" s="223" t="s">
        <v>1286</v>
      </c>
      <c r="G200" s="223">
        <v>14</v>
      </c>
      <c r="H200" s="223">
        <v>3</v>
      </c>
      <c r="I200" s="223">
        <v>77</v>
      </c>
      <c r="J200" s="306">
        <f>SUM(G200*400+H200*100+I200)</f>
        <v>5977</v>
      </c>
      <c r="K200" s="282"/>
      <c r="L200" s="306">
        <f t="shared" si="4"/>
        <v>5977</v>
      </c>
      <c r="M200" s="282"/>
      <c r="N200" s="282"/>
      <c r="O200" s="282"/>
      <c r="P200" s="282"/>
      <c r="Q200" s="282"/>
      <c r="R200" s="282"/>
      <c r="S200" s="233"/>
      <c r="T200" s="282"/>
      <c r="U200" s="282"/>
      <c r="V200" s="354"/>
      <c r="W200" s="355"/>
      <c r="X200" s="223">
        <v>119</v>
      </c>
      <c r="Y200" s="233" t="s">
        <v>63</v>
      </c>
      <c r="Z200" s="228" t="s">
        <v>2154</v>
      </c>
      <c r="AA200" s="228" t="s">
        <v>2155</v>
      </c>
    </row>
    <row r="201" spans="1:27" s="8" customFormat="1" ht="25.8" customHeight="1">
      <c r="A201" s="221"/>
      <c r="B201" s="222" t="s">
        <v>433</v>
      </c>
      <c r="C201" s="223">
        <v>4505</v>
      </c>
      <c r="D201" s="224">
        <v>13</v>
      </c>
      <c r="E201" s="223">
        <v>5</v>
      </c>
      <c r="F201" s="223"/>
      <c r="G201" s="223">
        <v>7</v>
      </c>
      <c r="H201" s="279" t="s">
        <v>73</v>
      </c>
      <c r="I201" s="223">
        <v>50</v>
      </c>
      <c r="J201" s="306">
        <f>SUM(G201*400+I201)</f>
        <v>2850</v>
      </c>
      <c r="K201" s="282"/>
      <c r="L201" s="306">
        <f t="shared" si="4"/>
        <v>2850</v>
      </c>
      <c r="M201" s="282"/>
      <c r="N201" s="282"/>
      <c r="O201" s="282"/>
      <c r="P201" s="282"/>
      <c r="Q201" s="282"/>
      <c r="R201" s="282"/>
      <c r="S201" s="233"/>
      <c r="T201" s="282"/>
      <c r="U201" s="282"/>
      <c r="V201" s="354"/>
      <c r="W201" s="355"/>
      <c r="X201" s="223"/>
      <c r="Y201" s="233"/>
      <c r="Z201" s="228"/>
      <c r="AA201" s="228"/>
    </row>
    <row r="202" spans="1:27" s="8" customFormat="1" ht="23.4" customHeight="1">
      <c r="A202" s="221">
        <v>120</v>
      </c>
      <c r="B202" s="222" t="s">
        <v>433</v>
      </c>
      <c r="C202" s="223">
        <v>5930</v>
      </c>
      <c r="D202" s="224">
        <v>84</v>
      </c>
      <c r="E202" s="223">
        <v>30</v>
      </c>
      <c r="F202" s="223" t="s">
        <v>1286</v>
      </c>
      <c r="G202" s="223">
        <v>11</v>
      </c>
      <c r="H202" s="223">
        <v>2</v>
      </c>
      <c r="I202" s="279" t="s">
        <v>73</v>
      </c>
      <c r="J202" s="306">
        <f>SUM(G202*400+H202*100)</f>
        <v>4600</v>
      </c>
      <c r="K202" s="282"/>
      <c r="L202" s="306">
        <f t="shared" si="4"/>
        <v>4600</v>
      </c>
      <c r="M202" s="282"/>
      <c r="N202" s="282"/>
      <c r="O202" s="282"/>
      <c r="P202" s="282"/>
      <c r="Q202" s="282"/>
      <c r="R202" s="282"/>
      <c r="S202" s="233"/>
      <c r="T202" s="282"/>
      <c r="U202" s="282"/>
      <c r="V202" s="354"/>
      <c r="W202" s="355"/>
      <c r="X202" s="223">
        <v>120</v>
      </c>
      <c r="Y202" s="233" t="s">
        <v>63</v>
      </c>
      <c r="Z202" s="228" t="s">
        <v>2156</v>
      </c>
      <c r="AA202" s="228" t="s">
        <v>2157</v>
      </c>
    </row>
    <row r="203" spans="1:27" s="8" customFormat="1" ht="23.4" customHeight="1">
      <c r="A203" s="221"/>
      <c r="B203" s="222" t="s">
        <v>433</v>
      </c>
      <c r="C203" s="223">
        <v>5931</v>
      </c>
      <c r="D203" s="224">
        <v>85</v>
      </c>
      <c r="E203" s="223">
        <v>31</v>
      </c>
      <c r="F203" s="223"/>
      <c r="G203" s="223">
        <v>11</v>
      </c>
      <c r="H203" s="223">
        <v>2</v>
      </c>
      <c r="I203" s="223">
        <v>89</v>
      </c>
      <c r="J203" s="306">
        <f>SUM(G203*400+H203*100+I203)</f>
        <v>4689</v>
      </c>
      <c r="K203" s="282"/>
      <c r="L203" s="306">
        <f t="shared" si="4"/>
        <v>4689</v>
      </c>
      <c r="M203" s="282"/>
      <c r="N203" s="282"/>
      <c r="O203" s="282"/>
      <c r="P203" s="282"/>
      <c r="Q203" s="282"/>
      <c r="R203" s="282"/>
      <c r="S203" s="233"/>
      <c r="T203" s="282"/>
      <c r="U203" s="282"/>
      <c r="V203" s="354"/>
      <c r="W203" s="355"/>
      <c r="X203" s="223"/>
      <c r="Y203" s="233"/>
      <c r="Z203" s="228"/>
      <c r="AA203" s="228"/>
    </row>
    <row r="204" spans="1:27" s="8" customFormat="1" ht="23.4" customHeight="1">
      <c r="A204" s="221">
        <v>121</v>
      </c>
      <c r="B204" s="222" t="s">
        <v>433</v>
      </c>
      <c r="C204" s="223">
        <v>2950</v>
      </c>
      <c r="D204" s="224">
        <v>70</v>
      </c>
      <c r="E204" s="223">
        <v>50</v>
      </c>
      <c r="F204" s="223" t="s">
        <v>1286</v>
      </c>
      <c r="G204" s="238">
        <v>50</v>
      </c>
      <c r="H204" s="279" t="s">
        <v>73</v>
      </c>
      <c r="I204" s="279" t="s">
        <v>73</v>
      </c>
      <c r="J204" s="306">
        <f>SUM(G204*400)</f>
        <v>20000</v>
      </c>
      <c r="K204" s="282"/>
      <c r="L204" s="306">
        <f t="shared" si="4"/>
        <v>20000</v>
      </c>
      <c r="M204" s="282"/>
      <c r="N204" s="282"/>
      <c r="O204" s="282"/>
      <c r="P204" s="282"/>
      <c r="Q204" s="282"/>
      <c r="R204" s="282"/>
      <c r="S204" s="233"/>
      <c r="T204" s="282"/>
      <c r="U204" s="282"/>
      <c r="V204" s="354"/>
      <c r="W204" s="355"/>
      <c r="X204" s="223">
        <v>121</v>
      </c>
      <c r="Y204" s="233" t="s">
        <v>63</v>
      </c>
      <c r="Z204" s="228" t="s">
        <v>2158</v>
      </c>
      <c r="AA204" s="228" t="s">
        <v>2159</v>
      </c>
    </row>
    <row r="205" spans="1:27" s="8" customFormat="1" ht="23.4" customHeight="1">
      <c r="A205" s="221">
        <v>122</v>
      </c>
      <c r="B205" s="222" t="s">
        <v>433</v>
      </c>
      <c r="C205" s="223" t="s">
        <v>249</v>
      </c>
      <c r="D205" s="224">
        <v>61</v>
      </c>
      <c r="E205" s="223" t="s">
        <v>249</v>
      </c>
      <c r="F205" s="223" t="s">
        <v>1286</v>
      </c>
      <c r="G205" s="238">
        <v>29</v>
      </c>
      <c r="H205" s="238">
        <v>2</v>
      </c>
      <c r="I205" s="238">
        <v>27</v>
      </c>
      <c r="J205" s="306">
        <f>SUM(G205*400+H205*100+I205)</f>
        <v>11827</v>
      </c>
      <c r="K205" s="282"/>
      <c r="L205" s="306">
        <f t="shared" si="4"/>
        <v>11827</v>
      </c>
      <c r="M205" s="282"/>
      <c r="N205" s="282"/>
      <c r="O205" s="282"/>
      <c r="P205" s="282"/>
      <c r="Q205" s="282"/>
      <c r="R205" s="282"/>
      <c r="S205" s="233"/>
      <c r="T205" s="282"/>
      <c r="U205" s="282"/>
      <c r="V205" s="354"/>
      <c r="W205" s="355"/>
      <c r="X205" s="223">
        <v>122</v>
      </c>
      <c r="Y205" s="233" t="s">
        <v>63</v>
      </c>
      <c r="Z205" s="228" t="s">
        <v>2160</v>
      </c>
      <c r="AA205" s="228" t="s">
        <v>2161</v>
      </c>
    </row>
    <row r="206" spans="1:27" s="8" customFormat="1" ht="23.4" customHeight="1">
      <c r="A206" s="221">
        <v>123</v>
      </c>
      <c r="B206" s="222" t="s">
        <v>433</v>
      </c>
      <c r="C206" s="223">
        <v>2660</v>
      </c>
      <c r="D206" s="224">
        <v>76</v>
      </c>
      <c r="E206" s="223">
        <v>20</v>
      </c>
      <c r="F206" s="223" t="s">
        <v>1286</v>
      </c>
      <c r="G206" s="223">
        <v>14</v>
      </c>
      <c r="H206" s="223">
        <v>3</v>
      </c>
      <c r="I206" s="223">
        <v>61</v>
      </c>
      <c r="J206" s="306">
        <f>SUM(G206*400+H206*100+I206)</f>
        <v>5961</v>
      </c>
      <c r="K206" s="282"/>
      <c r="L206" s="306">
        <f t="shared" si="4"/>
        <v>5961</v>
      </c>
      <c r="M206" s="282"/>
      <c r="N206" s="282"/>
      <c r="O206" s="282"/>
      <c r="P206" s="282"/>
      <c r="Q206" s="282"/>
      <c r="R206" s="282"/>
      <c r="S206" s="233"/>
      <c r="T206" s="282"/>
      <c r="U206" s="282"/>
      <c r="V206" s="354"/>
      <c r="W206" s="355"/>
      <c r="X206" s="221">
        <v>123</v>
      </c>
      <c r="Y206" s="228" t="s">
        <v>63</v>
      </c>
      <c r="Z206" s="228" t="s">
        <v>2162</v>
      </c>
      <c r="AA206" s="228" t="s">
        <v>2163</v>
      </c>
    </row>
    <row r="207" spans="1:27" s="8" customFormat="1" ht="23.4" customHeight="1">
      <c r="A207" s="221"/>
      <c r="B207" s="222"/>
      <c r="C207" s="223"/>
      <c r="D207" s="224"/>
      <c r="E207" s="223"/>
      <c r="F207" s="223"/>
      <c r="G207" s="223"/>
      <c r="H207" s="223"/>
      <c r="I207" s="223"/>
      <c r="J207" s="306"/>
      <c r="K207" s="282"/>
      <c r="L207" s="306">
        <f t="shared" si="4"/>
        <v>0</v>
      </c>
      <c r="M207" s="282"/>
      <c r="N207" s="282"/>
      <c r="O207" s="282"/>
      <c r="P207" s="282"/>
      <c r="Q207" s="282"/>
      <c r="R207" s="282"/>
      <c r="S207" s="233"/>
      <c r="T207" s="282"/>
      <c r="U207" s="282"/>
      <c r="V207" s="354"/>
      <c r="W207" s="355"/>
      <c r="X207" s="221"/>
      <c r="Y207" s="240"/>
      <c r="Z207" s="233"/>
      <c r="AA207" s="228"/>
    </row>
    <row r="208" spans="1:27" s="8" customFormat="1" ht="23.4" customHeight="1">
      <c r="A208" s="221">
        <v>124</v>
      </c>
      <c r="B208" s="222" t="s">
        <v>433</v>
      </c>
      <c r="C208" s="223">
        <v>7759</v>
      </c>
      <c r="D208" s="224">
        <v>101</v>
      </c>
      <c r="E208" s="223">
        <v>59</v>
      </c>
      <c r="F208" s="223" t="s">
        <v>1286</v>
      </c>
      <c r="G208" s="223">
        <v>4</v>
      </c>
      <c r="H208" s="223">
        <v>2</v>
      </c>
      <c r="I208" s="223">
        <v>38</v>
      </c>
      <c r="J208" s="306">
        <f>SUM(G208*400+H208*100+I208)</f>
        <v>1838</v>
      </c>
      <c r="K208" s="282"/>
      <c r="L208" s="306">
        <f t="shared" si="4"/>
        <v>1838</v>
      </c>
      <c r="M208" s="282"/>
      <c r="N208" s="282"/>
      <c r="O208" s="282"/>
      <c r="P208" s="282"/>
      <c r="Q208" s="282"/>
      <c r="R208" s="282"/>
      <c r="S208" s="233"/>
      <c r="T208" s="282"/>
      <c r="U208" s="282"/>
      <c r="V208" s="354"/>
      <c r="W208" s="355"/>
      <c r="X208" s="223">
        <v>124</v>
      </c>
      <c r="Y208" s="233" t="s">
        <v>63</v>
      </c>
      <c r="Z208" s="228" t="s">
        <v>2164</v>
      </c>
      <c r="AA208" s="228" t="s">
        <v>2165</v>
      </c>
    </row>
    <row r="209" spans="1:27" s="8" customFormat="1" ht="23.4" customHeight="1">
      <c r="A209" s="221">
        <v>125</v>
      </c>
      <c r="B209" s="222" t="s">
        <v>433</v>
      </c>
      <c r="C209" s="223">
        <v>3953</v>
      </c>
      <c r="D209" s="224">
        <v>90</v>
      </c>
      <c r="E209" s="223">
        <v>53</v>
      </c>
      <c r="F209" s="223" t="s">
        <v>1286</v>
      </c>
      <c r="G209" s="223">
        <v>9</v>
      </c>
      <c r="H209" s="223">
        <v>3</v>
      </c>
      <c r="I209" s="223">
        <v>49</v>
      </c>
      <c r="J209" s="306">
        <f>SUM(G209*400+H209*100+I209)</f>
        <v>3949</v>
      </c>
      <c r="K209" s="282"/>
      <c r="L209" s="306">
        <f t="shared" si="4"/>
        <v>3949</v>
      </c>
      <c r="M209" s="282"/>
      <c r="N209" s="282"/>
      <c r="O209" s="282"/>
      <c r="P209" s="282"/>
      <c r="Q209" s="282"/>
      <c r="R209" s="282"/>
      <c r="S209" s="233"/>
      <c r="T209" s="282"/>
      <c r="U209" s="282"/>
      <c r="V209" s="354"/>
      <c r="W209" s="355"/>
      <c r="X209" s="223">
        <v>125</v>
      </c>
      <c r="Y209" s="233" t="s">
        <v>70</v>
      </c>
      <c r="Z209" s="228" t="s">
        <v>2166</v>
      </c>
      <c r="AA209" s="228" t="s">
        <v>2167</v>
      </c>
    </row>
    <row r="210" spans="1:27" s="8" customFormat="1" ht="23.4" customHeight="1">
      <c r="A210" s="221">
        <v>126</v>
      </c>
      <c r="B210" s="222" t="s">
        <v>433</v>
      </c>
      <c r="C210" s="223">
        <v>2587</v>
      </c>
      <c r="D210" s="224">
        <v>47</v>
      </c>
      <c r="E210" s="223">
        <v>87</v>
      </c>
      <c r="F210" s="223" t="s">
        <v>1286</v>
      </c>
      <c r="G210" s="223">
        <v>7</v>
      </c>
      <c r="H210" s="223">
        <v>1</v>
      </c>
      <c r="I210" s="279">
        <v>16</v>
      </c>
      <c r="J210" s="306">
        <f>SUM(G210*400+H210*100+I210)</f>
        <v>2916</v>
      </c>
      <c r="K210" s="282"/>
      <c r="L210" s="306">
        <f t="shared" si="4"/>
        <v>2916</v>
      </c>
      <c r="M210" s="282"/>
      <c r="N210" s="282"/>
      <c r="O210" s="282"/>
      <c r="P210" s="282"/>
      <c r="Q210" s="282"/>
      <c r="R210" s="282"/>
      <c r="S210" s="233"/>
      <c r="T210" s="282"/>
      <c r="U210" s="282"/>
      <c r="V210" s="354"/>
      <c r="W210" s="355"/>
      <c r="X210" s="223">
        <v>126</v>
      </c>
      <c r="Y210" s="233" t="s">
        <v>70</v>
      </c>
      <c r="Z210" s="228" t="s">
        <v>2168</v>
      </c>
      <c r="AA210" s="228" t="s">
        <v>2169</v>
      </c>
    </row>
    <row r="211" spans="1:27" s="8" customFormat="1" ht="23.4" customHeight="1">
      <c r="A211" s="221">
        <v>127</v>
      </c>
      <c r="B211" s="222" t="s">
        <v>433</v>
      </c>
      <c r="C211" s="223">
        <v>2290</v>
      </c>
      <c r="D211" s="224">
        <v>30</v>
      </c>
      <c r="E211" s="223">
        <v>90</v>
      </c>
      <c r="F211" s="223" t="s">
        <v>1286</v>
      </c>
      <c r="G211" s="223">
        <v>2</v>
      </c>
      <c r="H211" s="223">
        <v>1</v>
      </c>
      <c r="I211" s="279" t="s">
        <v>102</v>
      </c>
      <c r="J211" s="306">
        <f>SUM(G211*400+H211*100+I211)</f>
        <v>903</v>
      </c>
      <c r="K211" s="282"/>
      <c r="L211" s="306">
        <f t="shared" si="4"/>
        <v>903</v>
      </c>
      <c r="M211" s="282"/>
      <c r="N211" s="282"/>
      <c r="O211" s="282"/>
      <c r="P211" s="282"/>
      <c r="Q211" s="282"/>
      <c r="R211" s="282"/>
      <c r="S211" s="233"/>
      <c r="T211" s="282"/>
      <c r="U211" s="282"/>
      <c r="V211" s="354"/>
      <c r="W211" s="355"/>
      <c r="X211" s="223">
        <v>127</v>
      </c>
      <c r="Y211" s="233" t="s">
        <v>70</v>
      </c>
      <c r="Z211" s="228" t="s">
        <v>2170</v>
      </c>
      <c r="AA211" s="228" t="s">
        <v>2171</v>
      </c>
    </row>
    <row r="212" spans="1:27" s="8" customFormat="1" ht="23.4" customHeight="1">
      <c r="A212" s="221"/>
      <c r="B212" s="222" t="s">
        <v>433</v>
      </c>
      <c r="C212" s="223">
        <v>2291</v>
      </c>
      <c r="D212" s="224">
        <v>24</v>
      </c>
      <c r="E212" s="223">
        <v>91</v>
      </c>
      <c r="F212" s="223"/>
      <c r="G212" s="223">
        <v>10</v>
      </c>
      <c r="H212" s="279">
        <v>2</v>
      </c>
      <c r="I212" s="279">
        <v>25</v>
      </c>
      <c r="J212" s="306">
        <f>SUM(G212*400)</f>
        <v>4000</v>
      </c>
      <c r="K212" s="282"/>
      <c r="L212" s="306">
        <f t="shared" si="4"/>
        <v>4225</v>
      </c>
      <c r="M212" s="282"/>
      <c r="N212" s="282"/>
      <c r="O212" s="282"/>
      <c r="P212" s="282"/>
      <c r="Q212" s="282"/>
      <c r="R212" s="282"/>
      <c r="S212" s="233"/>
      <c r="T212" s="282"/>
      <c r="U212" s="282"/>
      <c r="V212" s="354"/>
      <c r="W212" s="355"/>
      <c r="X212" s="223"/>
      <c r="Y212" s="233"/>
      <c r="Z212" s="228"/>
      <c r="AA212" s="228"/>
    </row>
    <row r="213" spans="1:27" s="8" customFormat="1" ht="23.4" customHeight="1">
      <c r="A213" s="221"/>
      <c r="B213" s="222" t="s">
        <v>433</v>
      </c>
      <c r="C213" s="223">
        <v>2292</v>
      </c>
      <c r="D213" s="224">
        <v>13</v>
      </c>
      <c r="E213" s="223">
        <v>92</v>
      </c>
      <c r="F213" s="223"/>
      <c r="G213" s="223">
        <v>14</v>
      </c>
      <c r="H213" s="223">
        <v>2</v>
      </c>
      <c r="I213" s="223">
        <v>49</v>
      </c>
      <c r="J213" s="306">
        <f>SUM(G213*400+H213*100+I213)</f>
        <v>5849</v>
      </c>
      <c r="K213" s="282"/>
      <c r="L213" s="306">
        <f t="shared" si="4"/>
        <v>5849</v>
      </c>
      <c r="M213" s="282"/>
      <c r="N213" s="282"/>
      <c r="O213" s="282"/>
      <c r="P213" s="282"/>
      <c r="Q213" s="282"/>
      <c r="R213" s="282"/>
      <c r="S213" s="233"/>
      <c r="T213" s="282"/>
      <c r="U213" s="282"/>
      <c r="V213" s="354"/>
      <c r="W213" s="355"/>
      <c r="X213" s="223"/>
      <c r="Y213" s="233"/>
      <c r="Z213" s="228"/>
      <c r="AA213" s="228"/>
    </row>
    <row r="214" spans="1:27" s="8" customFormat="1" ht="23.4" customHeight="1">
      <c r="A214" s="221">
        <v>128</v>
      </c>
      <c r="B214" s="222" t="s">
        <v>433</v>
      </c>
      <c r="C214" s="223">
        <v>3128</v>
      </c>
      <c r="D214" s="224">
        <v>110</v>
      </c>
      <c r="E214" s="223">
        <v>28</v>
      </c>
      <c r="F214" s="223" t="s">
        <v>1286</v>
      </c>
      <c r="G214" s="223">
        <v>12</v>
      </c>
      <c r="H214" s="223">
        <v>2</v>
      </c>
      <c r="I214" s="223">
        <v>89</v>
      </c>
      <c r="J214" s="306">
        <f>SUM(G214*400+H214*100+I214)</f>
        <v>5089</v>
      </c>
      <c r="K214" s="282"/>
      <c r="L214" s="306">
        <f t="shared" si="4"/>
        <v>5089</v>
      </c>
      <c r="M214" s="282"/>
      <c r="N214" s="282"/>
      <c r="O214" s="282"/>
      <c r="P214" s="282"/>
      <c r="Q214" s="282"/>
      <c r="R214" s="282"/>
      <c r="S214" s="233"/>
      <c r="T214" s="282"/>
      <c r="U214" s="282"/>
      <c r="V214" s="354"/>
      <c r="W214" s="355"/>
      <c r="X214" s="223">
        <v>128</v>
      </c>
      <c r="Y214" s="233" t="s">
        <v>63</v>
      </c>
      <c r="Z214" s="228" t="s">
        <v>2172</v>
      </c>
      <c r="AA214" s="228" t="s">
        <v>2173</v>
      </c>
    </row>
    <row r="215" spans="1:27" s="8" customFormat="1" ht="23.4" customHeight="1">
      <c r="A215" s="221">
        <v>129</v>
      </c>
      <c r="B215" s="222" t="s">
        <v>433</v>
      </c>
      <c r="C215" s="223">
        <v>4511</v>
      </c>
      <c r="D215" s="224">
        <v>87</v>
      </c>
      <c r="E215" s="223">
        <v>11</v>
      </c>
      <c r="F215" s="223" t="s">
        <v>1286</v>
      </c>
      <c r="G215" s="223">
        <v>4</v>
      </c>
      <c r="H215" s="223">
        <v>1</v>
      </c>
      <c r="I215" s="223">
        <v>96</v>
      </c>
      <c r="J215" s="306">
        <f>SUM(G215*400+H215*100+I215)</f>
        <v>1796</v>
      </c>
      <c r="K215" s="282"/>
      <c r="L215" s="306">
        <f t="shared" si="4"/>
        <v>1796</v>
      </c>
      <c r="M215" s="282"/>
      <c r="N215" s="282"/>
      <c r="O215" s="282"/>
      <c r="P215" s="282"/>
      <c r="Q215" s="282"/>
      <c r="R215" s="282"/>
      <c r="S215" s="233"/>
      <c r="T215" s="282"/>
      <c r="U215" s="282"/>
      <c r="V215" s="354"/>
      <c r="W215" s="355"/>
      <c r="X215" s="223">
        <v>129</v>
      </c>
      <c r="Y215" s="233" t="s">
        <v>70</v>
      </c>
      <c r="Z215" s="228" t="s">
        <v>2174</v>
      </c>
      <c r="AA215" s="228" t="s">
        <v>2175</v>
      </c>
    </row>
    <row r="216" spans="1:27" s="8" customFormat="1" ht="23.4" customHeight="1">
      <c r="A216" s="221"/>
      <c r="B216" s="222" t="s">
        <v>433</v>
      </c>
      <c r="C216" s="223">
        <v>4512</v>
      </c>
      <c r="D216" s="224">
        <v>88</v>
      </c>
      <c r="E216" s="223">
        <v>12</v>
      </c>
      <c r="F216" s="223"/>
      <c r="G216" s="223">
        <v>9</v>
      </c>
      <c r="H216" s="223">
        <v>2</v>
      </c>
      <c r="I216" s="279" t="s">
        <v>846</v>
      </c>
      <c r="J216" s="306">
        <f>SUM(G216*400+H216*100+I216)</f>
        <v>3802</v>
      </c>
      <c r="K216" s="282"/>
      <c r="L216" s="306">
        <f t="shared" si="4"/>
        <v>3802</v>
      </c>
      <c r="M216" s="282"/>
      <c r="N216" s="282"/>
      <c r="O216" s="282"/>
      <c r="P216" s="282"/>
      <c r="Q216" s="282"/>
      <c r="R216" s="282"/>
      <c r="S216" s="233"/>
      <c r="T216" s="282"/>
      <c r="U216" s="282"/>
      <c r="V216" s="354"/>
      <c r="W216" s="355"/>
      <c r="X216" s="223"/>
      <c r="Y216" s="233"/>
      <c r="Z216" s="228"/>
      <c r="AA216" s="228"/>
    </row>
    <row r="217" spans="1:27" s="8" customFormat="1" ht="23.4" customHeight="1">
      <c r="A217" s="221">
        <v>130</v>
      </c>
      <c r="B217" s="222" t="s">
        <v>433</v>
      </c>
      <c r="C217" s="223">
        <v>4514</v>
      </c>
      <c r="D217" s="224">
        <v>77</v>
      </c>
      <c r="E217" s="223">
        <v>14</v>
      </c>
      <c r="F217" s="223" t="s">
        <v>1286</v>
      </c>
      <c r="G217" s="223">
        <v>20</v>
      </c>
      <c r="H217" s="223">
        <v>3</v>
      </c>
      <c r="I217" s="223">
        <v>87</v>
      </c>
      <c r="J217" s="306">
        <f>SUM(G217*400+H217*100+I217)</f>
        <v>8387</v>
      </c>
      <c r="K217" s="282"/>
      <c r="L217" s="306">
        <f t="shared" si="4"/>
        <v>8387</v>
      </c>
      <c r="M217" s="282"/>
      <c r="N217" s="282"/>
      <c r="O217" s="282"/>
      <c r="P217" s="282"/>
      <c r="Q217" s="282"/>
      <c r="R217" s="282"/>
      <c r="S217" s="233"/>
      <c r="T217" s="282"/>
      <c r="U217" s="282"/>
      <c r="V217" s="354"/>
      <c r="W217" s="355"/>
      <c r="X217" s="223">
        <v>130</v>
      </c>
      <c r="Y217" s="233" t="s">
        <v>70</v>
      </c>
      <c r="Z217" s="228" t="s">
        <v>2176</v>
      </c>
      <c r="AA217" s="228" t="s">
        <v>2177</v>
      </c>
    </row>
    <row r="218" spans="1:27" s="8" customFormat="1" ht="23.4" customHeight="1">
      <c r="A218" s="221">
        <v>131</v>
      </c>
      <c r="B218" s="222" t="s">
        <v>433</v>
      </c>
      <c r="C218" s="223">
        <v>2586</v>
      </c>
      <c r="D218" s="224">
        <v>11</v>
      </c>
      <c r="E218" s="223">
        <v>86</v>
      </c>
      <c r="F218" s="223" t="s">
        <v>1286</v>
      </c>
      <c r="G218" s="223">
        <v>14</v>
      </c>
      <c r="H218" s="279" t="s">
        <v>73</v>
      </c>
      <c r="I218" s="223">
        <v>57</v>
      </c>
      <c r="J218" s="306">
        <f>SUM(G218*400+I218)</f>
        <v>5657</v>
      </c>
      <c r="K218" s="282"/>
      <c r="L218" s="306">
        <f t="shared" si="4"/>
        <v>5657</v>
      </c>
      <c r="M218" s="282"/>
      <c r="N218" s="282"/>
      <c r="O218" s="282"/>
      <c r="P218" s="282"/>
      <c r="Q218" s="282"/>
      <c r="R218" s="282"/>
      <c r="S218" s="233"/>
      <c r="T218" s="282"/>
      <c r="U218" s="282"/>
      <c r="V218" s="354"/>
      <c r="W218" s="355"/>
      <c r="X218" s="223">
        <v>131</v>
      </c>
      <c r="Y218" s="233" t="s">
        <v>70</v>
      </c>
      <c r="Z218" s="228" t="s">
        <v>2178</v>
      </c>
      <c r="AA218" s="228" t="s">
        <v>2179</v>
      </c>
    </row>
    <row r="219" spans="1:27" s="8" customFormat="1" ht="23.4" customHeight="1">
      <c r="A219" s="221"/>
      <c r="B219" s="222" t="s">
        <v>433</v>
      </c>
      <c r="C219" s="223">
        <v>2585</v>
      </c>
      <c r="D219" s="224">
        <v>3</v>
      </c>
      <c r="E219" s="223">
        <v>85</v>
      </c>
      <c r="F219" s="223"/>
      <c r="G219" s="223">
        <v>8</v>
      </c>
      <c r="H219" s="223">
        <v>2</v>
      </c>
      <c r="I219" s="279" t="s">
        <v>231</v>
      </c>
      <c r="J219" s="306">
        <f>SUM(G219*400+H219*100+I219)</f>
        <v>3404</v>
      </c>
      <c r="K219" s="282"/>
      <c r="L219" s="306">
        <f t="shared" si="4"/>
        <v>3404</v>
      </c>
      <c r="M219" s="282"/>
      <c r="N219" s="282"/>
      <c r="O219" s="282"/>
      <c r="P219" s="282"/>
      <c r="Q219" s="282"/>
      <c r="R219" s="282"/>
      <c r="S219" s="233"/>
      <c r="T219" s="282"/>
      <c r="U219" s="282"/>
      <c r="V219" s="354"/>
      <c r="W219" s="355"/>
      <c r="X219" s="223"/>
      <c r="Y219" s="233"/>
      <c r="Z219" s="228"/>
      <c r="AA219" s="228"/>
    </row>
    <row r="220" spans="1:27" s="8" customFormat="1" ht="24.6" customHeight="1">
      <c r="A220" s="221">
        <v>132</v>
      </c>
      <c r="B220" s="222" t="s">
        <v>433</v>
      </c>
      <c r="C220" s="223">
        <v>5786</v>
      </c>
      <c r="D220" s="224">
        <v>25</v>
      </c>
      <c r="E220" s="223">
        <v>86</v>
      </c>
      <c r="F220" s="223" t="s">
        <v>1286</v>
      </c>
      <c r="G220" s="223">
        <v>6</v>
      </c>
      <c r="H220" s="223">
        <v>2</v>
      </c>
      <c r="I220" s="223">
        <v>74</v>
      </c>
      <c r="J220" s="306">
        <f>SUM(G220*400+H220*100+I220)</f>
        <v>2674</v>
      </c>
      <c r="K220" s="282"/>
      <c r="L220" s="306">
        <f t="shared" ref="L220:L283" si="5">SUM(G220*400+H220*100+I220)</f>
        <v>2674</v>
      </c>
      <c r="M220" s="282"/>
      <c r="N220" s="282"/>
      <c r="O220" s="282"/>
      <c r="P220" s="282"/>
      <c r="Q220" s="282"/>
      <c r="R220" s="282"/>
      <c r="S220" s="233"/>
      <c r="T220" s="282"/>
      <c r="U220" s="282"/>
      <c r="V220" s="354"/>
      <c r="W220" s="355"/>
      <c r="X220" s="223">
        <v>132</v>
      </c>
      <c r="Y220" s="233" t="s">
        <v>70</v>
      </c>
      <c r="Z220" s="228" t="s">
        <v>2180</v>
      </c>
      <c r="AA220" s="228" t="s">
        <v>2181</v>
      </c>
    </row>
    <row r="221" spans="1:27" s="8" customFormat="1" ht="24.6" customHeight="1">
      <c r="A221" s="221"/>
      <c r="B221" s="222" t="s">
        <v>433</v>
      </c>
      <c r="C221" s="223">
        <v>5787</v>
      </c>
      <c r="D221" s="224">
        <v>31</v>
      </c>
      <c r="E221" s="223">
        <v>87</v>
      </c>
      <c r="F221" s="223"/>
      <c r="G221" s="223">
        <v>2</v>
      </c>
      <c r="H221" s="223">
        <v>1</v>
      </c>
      <c r="I221" s="223">
        <v>65</v>
      </c>
      <c r="J221" s="306">
        <f>SUM(G221*400+H221*100+I221)</f>
        <v>965</v>
      </c>
      <c r="K221" s="282"/>
      <c r="L221" s="306">
        <f t="shared" si="5"/>
        <v>965</v>
      </c>
      <c r="M221" s="282"/>
      <c r="N221" s="282"/>
      <c r="O221" s="282"/>
      <c r="P221" s="282"/>
      <c r="Q221" s="282"/>
      <c r="R221" s="282"/>
      <c r="S221" s="233"/>
      <c r="T221" s="282"/>
      <c r="U221" s="282"/>
      <c r="V221" s="354"/>
      <c r="W221" s="355"/>
      <c r="X221" s="223"/>
      <c r="Y221" s="233"/>
      <c r="Z221" s="228"/>
      <c r="AA221" s="228"/>
    </row>
    <row r="222" spans="1:27" s="8" customFormat="1" ht="24.6" customHeight="1">
      <c r="A222" s="221">
        <v>133</v>
      </c>
      <c r="B222" s="222" t="s">
        <v>433</v>
      </c>
      <c r="C222" s="223">
        <v>3320</v>
      </c>
      <c r="D222" s="224">
        <v>94</v>
      </c>
      <c r="E222" s="223">
        <v>20</v>
      </c>
      <c r="F222" s="223" t="s">
        <v>1286</v>
      </c>
      <c r="G222" s="223">
        <v>18</v>
      </c>
      <c r="H222" s="279" t="s">
        <v>73</v>
      </c>
      <c r="I222" s="279" t="s">
        <v>73</v>
      </c>
      <c r="J222" s="306">
        <f>SUM(G222*400)</f>
        <v>7200</v>
      </c>
      <c r="K222" s="282"/>
      <c r="L222" s="306">
        <f t="shared" si="5"/>
        <v>7200</v>
      </c>
      <c r="M222" s="282"/>
      <c r="N222" s="282"/>
      <c r="O222" s="282"/>
      <c r="P222" s="282"/>
      <c r="Q222" s="282"/>
      <c r="R222" s="282"/>
      <c r="S222" s="233"/>
      <c r="T222" s="282"/>
      <c r="U222" s="282"/>
      <c r="V222" s="354"/>
      <c r="W222" s="355"/>
      <c r="X222" s="223">
        <v>133</v>
      </c>
      <c r="Y222" s="233" t="s">
        <v>70</v>
      </c>
      <c r="Z222" s="228" t="s">
        <v>2182</v>
      </c>
      <c r="AA222" s="228" t="s">
        <v>2183</v>
      </c>
    </row>
    <row r="223" spans="1:27" s="8" customFormat="1" ht="24.6" customHeight="1">
      <c r="A223" s="221"/>
      <c r="B223" s="222" t="s">
        <v>433</v>
      </c>
      <c r="C223" s="223">
        <v>3323</v>
      </c>
      <c r="D223" s="224">
        <v>73</v>
      </c>
      <c r="E223" s="223">
        <v>23</v>
      </c>
      <c r="F223" s="223"/>
      <c r="G223" s="223">
        <v>3</v>
      </c>
      <c r="H223" s="223">
        <v>1</v>
      </c>
      <c r="I223" s="223">
        <v>99</v>
      </c>
      <c r="J223" s="306">
        <f>SUM(G223*400+H223*100+I223)</f>
        <v>1399</v>
      </c>
      <c r="K223" s="282"/>
      <c r="L223" s="306">
        <f t="shared" si="5"/>
        <v>1399</v>
      </c>
      <c r="M223" s="282"/>
      <c r="N223" s="282"/>
      <c r="O223" s="282"/>
      <c r="P223" s="282"/>
      <c r="Q223" s="282"/>
      <c r="R223" s="282"/>
      <c r="S223" s="233"/>
      <c r="T223" s="282"/>
      <c r="U223" s="282"/>
      <c r="V223" s="354"/>
      <c r="W223" s="355"/>
      <c r="X223" s="223"/>
      <c r="Y223" s="233"/>
      <c r="Z223" s="228"/>
      <c r="AA223" s="228"/>
    </row>
    <row r="224" spans="1:27" s="8" customFormat="1" ht="24.6" customHeight="1">
      <c r="A224" s="221">
        <v>134</v>
      </c>
      <c r="B224" s="222" t="s">
        <v>433</v>
      </c>
      <c r="C224" s="223">
        <v>4219</v>
      </c>
      <c r="D224" s="224">
        <v>17</v>
      </c>
      <c r="E224" s="223">
        <v>19</v>
      </c>
      <c r="F224" s="223" t="s">
        <v>1286</v>
      </c>
      <c r="G224" s="223">
        <v>16</v>
      </c>
      <c r="H224" s="223">
        <v>1</v>
      </c>
      <c r="I224" s="223">
        <v>70</v>
      </c>
      <c r="J224" s="306">
        <f>SUM(G224*400+H224*100+I224)</f>
        <v>6570</v>
      </c>
      <c r="K224" s="282"/>
      <c r="L224" s="306">
        <f t="shared" si="5"/>
        <v>6570</v>
      </c>
      <c r="M224" s="282"/>
      <c r="N224" s="282"/>
      <c r="O224" s="282"/>
      <c r="P224" s="282"/>
      <c r="Q224" s="282"/>
      <c r="R224" s="282"/>
      <c r="S224" s="233"/>
      <c r="T224" s="282"/>
      <c r="U224" s="282"/>
      <c r="V224" s="354"/>
      <c r="W224" s="355"/>
      <c r="X224" s="223">
        <v>134</v>
      </c>
      <c r="Y224" s="233" t="s">
        <v>63</v>
      </c>
      <c r="Z224" s="228" t="s">
        <v>2184</v>
      </c>
      <c r="AA224" s="228" t="s">
        <v>2185</v>
      </c>
    </row>
    <row r="225" spans="1:27" s="45" customFormat="1" ht="24.6" customHeight="1">
      <c r="A225" s="225">
        <v>135</v>
      </c>
      <c r="B225" s="226" t="s">
        <v>433</v>
      </c>
      <c r="C225" s="238">
        <v>2574</v>
      </c>
      <c r="D225" s="238">
        <v>55</v>
      </c>
      <c r="E225" s="238">
        <v>74</v>
      </c>
      <c r="F225" s="238" t="s">
        <v>1286</v>
      </c>
      <c r="G225" s="238">
        <v>15</v>
      </c>
      <c r="H225" s="280" t="s">
        <v>73</v>
      </c>
      <c r="I225" s="280" t="s">
        <v>73</v>
      </c>
      <c r="J225" s="308">
        <f>SUM(G225*400)</f>
        <v>6000</v>
      </c>
      <c r="K225" s="309"/>
      <c r="L225" s="308">
        <f t="shared" si="5"/>
        <v>6000</v>
      </c>
      <c r="M225" s="309"/>
      <c r="N225" s="309"/>
      <c r="O225" s="309"/>
      <c r="P225" s="309"/>
      <c r="Q225" s="309"/>
      <c r="R225" s="309"/>
      <c r="S225" s="232"/>
      <c r="T225" s="309"/>
      <c r="U225" s="309"/>
      <c r="V225" s="358"/>
      <c r="W225" s="278"/>
      <c r="X225" s="238">
        <v>135</v>
      </c>
      <c r="Y225" s="232" t="s">
        <v>70</v>
      </c>
      <c r="Z225" s="230" t="s">
        <v>2186</v>
      </c>
      <c r="AA225" s="230" t="s">
        <v>2187</v>
      </c>
    </row>
    <row r="226" spans="1:27" s="8" customFormat="1" ht="24.6" customHeight="1">
      <c r="A226" s="221">
        <v>136</v>
      </c>
      <c r="B226" s="222" t="s">
        <v>433</v>
      </c>
      <c r="C226" s="223">
        <v>3961</v>
      </c>
      <c r="D226" s="224">
        <v>21</v>
      </c>
      <c r="E226" s="223">
        <v>61</v>
      </c>
      <c r="F226" s="223" t="s">
        <v>1286</v>
      </c>
      <c r="G226" s="223">
        <v>7</v>
      </c>
      <c r="H226" s="223">
        <v>1</v>
      </c>
      <c r="I226" s="223">
        <v>65</v>
      </c>
      <c r="J226" s="306">
        <f>SUM(G226*400+H226*100+I226)</f>
        <v>2965</v>
      </c>
      <c r="K226" s="282"/>
      <c r="L226" s="306">
        <f t="shared" si="5"/>
        <v>2965</v>
      </c>
      <c r="M226" s="282"/>
      <c r="N226" s="282"/>
      <c r="O226" s="282"/>
      <c r="P226" s="282"/>
      <c r="Q226" s="282"/>
      <c r="R226" s="282"/>
      <c r="S226" s="233"/>
      <c r="T226" s="282"/>
      <c r="U226" s="282"/>
      <c r="V226" s="354"/>
      <c r="W226" s="355"/>
      <c r="X226" s="223">
        <v>136</v>
      </c>
      <c r="Y226" s="233" t="s">
        <v>63</v>
      </c>
      <c r="Z226" s="228" t="s">
        <v>2188</v>
      </c>
      <c r="AA226" s="228" t="s">
        <v>2189</v>
      </c>
    </row>
    <row r="227" spans="1:27" s="8" customFormat="1" ht="24.6" customHeight="1">
      <c r="A227" s="221">
        <v>137</v>
      </c>
      <c r="B227" s="222" t="s">
        <v>433</v>
      </c>
      <c r="C227" s="223">
        <v>5824</v>
      </c>
      <c r="D227" s="224">
        <v>131</v>
      </c>
      <c r="E227" s="223">
        <v>24</v>
      </c>
      <c r="F227" s="223" t="s">
        <v>1286</v>
      </c>
      <c r="G227" s="223">
        <v>3</v>
      </c>
      <c r="H227" s="223">
        <v>2</v>
      </c>
      <c r="I227" s="223">
        <v>66</v>
      </c>
      <c r="J227" s="306">
        <f>SUM(G227*400+H227*100+I227)</f>
        <v>1466</v>
      </c>
      <c r="K227" s="282"/>
      <c r="L227" s="306">
        <f t="shared" si="5"/>
        <v>1466</v>
      </c>
      <c r="M227" s="282"/>
      <c r="N227" s="282"/>
      <c r="O227" s="282"/>
      <c r="P227" s="282"/>
      <c r="Q227" s="282"/>
      <c r="R227" s="282"/>
      <c r="S227" s="233"/>
      <c r="T227" s="282"/>
      <c r="U227" s="282"/>
      <c r="V227" s="354"/>
      <c r="W227" s="355"/>
      <c r="X227" s="223">
        <v>137</v>
      </c>
      <c r="Y227" s="233" t="s">
        <v>63</v>
      </c>
      <c r="Z227" s="228" t="s">
        <v>2190</v>
      </c>
      <c r="AA227" s="228" t="s">
        <v>2191</v>
      </c>
    </row>
    <row r="228" spans="1:27" s="8" customFormat="1" ht="24.6" customHeight="1">
      <c r="A228" s="221"/>
      <c r="B228" s="222" t="s">
        <v>433</v>
      </c>
      <c r="C228" s="223">
        <v>5826</v>
      </c>
      <c r="D228" s="224">
        <v>80</v>
      </c>
      <c r="E228" s="223">
        <v>26</v>
      </c>
      <c r="F228" s="223"/>
      <c r="G228" s="223">
        <v>24</v>
      </c>
      <c r="H228" s="223">
        <v>2</v>
      </c>
      <c r="I228" s="223">
        <v>80</v>
      </c>
      <c r="J228" s="306">
        <f>SUM(G228*400+H228*100+I228)</f>
        <v>9880</v>
      </c>
      <c r="K228" s="282"/>
      <c r="L228" s="306">
        <f t="shared" si="5"/>
        <v>9880</v>
      </c>
      <c r="M228" s="282"/>
      <c r="N228" s="282"/>
      <c r="O228" s="282"/>
      <c r="P228" s="282"/>
      <c r="Q228" s="282"/>
      <c r="R228" s="282"/>
      <c r="S228" s="233"/>
      <c r="T228" s="282"/>
      <c r="U228" s="282"/>
      <c r="V228" s="354"/>
      <c r="W228" s="355"/>
      <c r="X228" s="223"/>
      <c r="Y228" s="233"/>
      <c r="Z228" s="228"/>
      <c r="AA228" s="228" t="s">
        <v>610</v>
      </c>
    </row>
    <row r="229" spans="1:27" s="8" customFormat="1" ht="24.6" customHeight="1">
      <c r="A229" s="221"/>
      <c r="B229" s="222" t="s">
        <v>433</v>
      </c>
      <c r="C229" s="223">
        <v>5825</v>
      </c>
      <c r="D229" s="224">
        <v>134</v>
      </c>
      <c r="E229" s="223">
        <v>25</v>
      </c>
      <c r="F229" s="223"/>
      <c r="G229" s="223">
        <v>3</v>
      </c>
      <c r="H229" s="223">
        <v>3</v>
      </c>
      <c r="I229" s="223">
        <v>97</v>
      </c>
      <c r="J229" s="306">
        <f>SUM(G229*400+H229*100+I229)</f>
        <v>1597</v>
      </c>
      <c r="K229" s="282"/>
      <c r="L229" s="306">
        <f t="shared" si="5"/>
        <v>1597</v>
      </c>
      <c r="M229" s="282"/>
      <c r="N229" s="282"/>
      <c r="O229" s="282"/>
      <c r="P229" s="282"/>
      <c r="Q229" s="282"/>
      <c r="R229" s="282"/>
      <c r="S229" s="233"/>
      <c r="T229" s="282"/>
      <c r="U229" s="282"/>
      <c r="V229" s="354"/>
      <c r="W229" s="355"/>
      <c r="X229" s="223"/>
      <c r="Y229" s="233"/>
      <c r="Z229" s="228"/>
      <c r="AA229" s="228"/>
    </row>
    <row r="230" spans="1:27" s="8" customFormat="1" ht="24.6" customHeight="1">
      <c r="A230" s="221">
        <v>138</v>
      </c>
      <c r="B230" s="222" t="s">
        <v>433</v>
      </c>
      <c r="C230" s="223">
        <v>8125</v>
      </c>
      <c r="D230" s="224">
        <v>227</v>
      </c>
      <c r="E230" s="223">
        <v>25</v>
      </c>
      <c r="F230" s="223" t="s">
        <v>1286</v>
      </c>
      <c r="G230" s="223">
        <v>12</v>
      </c>
      <c r="H230" s="223">
        <v>1</v>
      </c>
      <c r="I230" s="223">
        <v>10</v>
      </c>
      <c r="J230" s="306">
        <f>SUM(G230*400+H230*100+I230)</f>
        <v>4910</v>
      </c>
      <c r="K230" s="282"/>
      <c r="L230" s="306">
        <f t="shared" si="5"/>
        <v>4910</v>
      </c>
      <c r="M230" s="282"/>
      <c r="N230" s="282"/>
      <c r="O230" s="282"/>
      <c r="P230" s="282"/>
      <c r="Q230" s="282"/>
      <c r="R230" s="282"/>
      <c r="S230" s="233"/>
      <c r="T230" s="282"/>
      <c r="U230" s="282"/>
      <c r="V230" s="354"/>
      <c r="W230" s="355"/>
      <c r="X230" s="223">
        <v>138</v>
      </c>
      <c r="Y230" s="233" t="s">
        <v>86</v>
      </c>
      <c r="Z230" s="228" t="s">
        <v>2192</v>
      </c>
      <c r="AA230" s="228" t="s">
        <v>2193</v>
      </c>
    </row>
    <row r="231" spans="1:27" s="8" customFormat="1" ht="24.6" customHeight="1">
      <c r="A231" s="221"/>
      <c r="B231" s="222"/>
      <c r="C231" s="223"/>
      <c r="D231" s="224"/>
      <c r="E231" s="223"/>
      <c r="F231" s="223"/>
      <c r="G231" s="223"/>
      <c r="H231" s="223"/>
      <c r="I231" s="223"/>
      <c r="J231" s="306"/>
      <c r="K231" s="282"/>
      <c r="L231" s="306">
        <f t="shared" si="5"/>
        <v>0</v>
      </c>
      <c r="M231" s="282"/>
      <c r="N231" s="282"/>
      <c r="O231" s="282"/>
      <c r="P231" s="282"/>
      <c r="Q231" s="282"/>
      <c r="R231" s="282"/>
      <c r="S231" s="233"/>
      <c r="T231" s="282"/>
      <c r="U231" s="282"/>
      <c r="V231" s="354"/>
      <c r="W231" s="355"/>
      <c r="X231" s="223"/>
      <c r="Y231" s="233"/>
      <c r="Z231" s="228"/>
      <c r="AA231" s="228" t="s">
        <v>610</v>
      </c>
    </row>
    <row r="232" spans="1:27" s="8" customFormat="1" ht="24.6" customHeight="1">
      <c r="A232" s="221">
        <v>139</v>
      </c>
      <c r="B232" s="222" t="s">
        <v>433</v>
      </c>
      <c r="C232" s="223">
        <v>5827</v>
      </c>
      <c r="D232" s="224">
        <v>128</v>
      </c>
      <c r="E232" s="223">
        <v>27</v>
      </c>
      <c r="F232" s="223" t="s">
        <v>1286</v>
      </c>
      <c r="G232" s="223">
        <v>12</v>
      </c>
      <c r="H232" s="223">
        <v>1</v>
      </c>
      <c r="I232" s="279">
        <v>10</v>
      </c>
      <c r="J232" s="306">
        <f>SUM(G232*400+H232*100+I232)</f>
        <v>4910</v>
      </c>
      <c r="K232" s="282"/>
      <c r="L232" s="306">
        <f t="shared" si="5"/>
        <v>4910</v>
      </c>
      <c r="M232" s="282"/>
      <c r="N232" s="282"/>
      <c r="O232" s="282"/>
      <c r="P232" s="282"/>
      <c r="Q232" s="282"/>
      <c r="R232" s="282"/>
      <c r="S232" s="233"/>
      <c r="T232" s="282"/>
      <c r="U232" s="282"/>
      <c r="V232" s="354"/>
      <c r="W232" s="355"/>
      <c r="X232" s="223">
        <v>139</v>
      </c>
      <c r="Y232" s="233" t="s">
        <v>63</v>
      </c>
      <c r="Z232" s="228" t="s">
        <v>2194</v>
      </c>
      <c r="AA232" s="228" t="s">
        <v>2195</v>
      </c>
    </row>
    <row r="233" spans="1:27" s="8" customFormat="1" ht="24.6" customHeight="1">
      <c r="A233" s="221"/>
      <c r="B233" s="222"/>
      <c r="C233" s="223"/>
      <c r="D233" s="224"/>
      <c r="E233" s="223"/>
      <c r="F233" s="223"/>
      <c r="G233" s="223"/>
      <c r="H233" s="223"/>
      <c r="I233" s="223"/>
      <c r="J233" s="306"/>
      <c r="K233" s="282"/>
      <c r="L233" s="306">
        <f t="shared" si="5"/>
        <v>0</v>
      </c>
      <c r="M233" s="282"/>
      <c r="N233" s="282"/>
      <c r="O233" s="282"/>
      <c r="P233" s="282"/>
      <c r="Q233" s="282"/>
      <c r="R233" s="282"/>
      <c r="S233" s="233"/>
      <c r="T233" s="282"/>
      <c r="U233" s="282"/>
      <c r="V233" s="354"/>
      <c r="W233" s="355"/>
      <c r="X233" s="223"/>
      <c r="Y233" s="233"/>
      <c r="Z233" s="228"/>
      <c r="AA233" s="228" t="s">
        <v>610</v>
      </c>
    </row>
    <row r="234" spans="1:27" s="15" customFormat="1" ht="24.6" customHeight="1">
      <c r="A234" s="255">
        <v>140</v>
      </c>
      <c r="B234" s="260" t="s">
        <v>433</v>
      </c>
      <c r="C234" s="261" t="s">
        <v>249</v>
      </c>
      <c r="D234" s="224">
        <v>126</v>
      </c>
      <c r="E234" s="261" t="s">
        <v>249</v>
      </c>
      <c r="F234" s="261" t="s">
        <v>1286</v>
      </c>
      <c r="G234" s="261">
        <v>15</v>
      </c>
      <c r="H234" s="261">
        <v>2</v>
      </c>
      <c r="I234" s="261">
        <v>30</v>
      </c>
      <c r="J234" s="306">
        <f>SUM(G234*400+H234*100+I234)</f>
        <v>6230</v>
      </c>
      <c r="K234" s="314"/>
      <c r="L234" s="306">
        <f t="shared" si="5"/>
        <v>6230</v>
      </c>
      <c r="M234" s="314"/>
      <c r="N234" s="314"/>
      <c r="O234" s="314"/>
      <c r="P234" s="314"/>
      <c r="Q234" s="314"/>
      <c r="R234" s="314"/>
      <c r="S234" s="233"/>
      <c r="T234" s="314"/>
      <c r="U234" s="314"/>
      <c r="V234" s="356"/>
      <c r="W234" s="357"/>
      <c r="X234" s="261">
        <v>140</v>
      </c>
      <c r="Y234" s="283" t="s">
        <v>63</v>
      </c>
      <c r="Z234" s="284" t="s">
        <v>2196</v>
      </c>
      <c r="AA234" s="284" t="s">
        <v>2197</v>
      </c>
    </row>
    <row r="235" spans="1:27" s="8" customFormat="1" ht="24.6" customHeight="1">
      <c r="A235" s="221">
        <v>141</v>
      </c>
      <c r="B235" s="222" t="s">
        <v>433</v>
      </c>
      <c r="C235" s="223">
        <v>5823</v>
      </c>
      <c r="D235" s="224">
        <v>79</v>
      </c>
      <c r="E235" s="223">
        <v>23</v>
      </c>
      <c r="F235" s="223" t="s">
        <v>1286</v>
      </c>
      <c r="G235" s="223">
        <v>9</v>
      </c>
      <c r="H235" s="223">
        <v>1</v>
      </c>
      <c r="I235" s="223">
        <v>54</v>
      </c>
      <c r="J235" s="306">
        <f>SUM(G235*400+H235*100+I235)</f>
        <v>3754</v>
      </c>
      <c r="K235" s="282"/>
      <c r="L235" s="306">
        <f t="shared" si="5"/>
        <v>3754</v>
      </c>
      <c r="M235" s="282"/>
      <c r="N235" s="282"/>
      <c r="O235" s="282"/>
      <c r="P235" s="282"/>
      <c r="Q235" s="282"/>
      <c r="R235" s="282"/>
      <c r="S235" s="233"/>
      <c r="T235" s="282"/>
      <c r="U235" s="282"/>
      <c r="V235" s="354"/>
      <c r="W235" s="355"/>
      <c r="X235" s="223">
        <v>141</v>
      </c>
      <c r="Y235" s="233" t="s">
        <v>63</v>
      </c>
      <c r="Z235" s="228" t="s">
        <v>2198</v>
      </c>
      <c r="AA235" s="228" t="s">
        <v>2199</v>
      </c>
    </row>
    <row r="236" spans="1:27" s="8" customFormat="1" ht="24.6" customHeight="1">
      <c r="A236" s="221"/>
      <c r="B236" s="222"/>
      <c r="C236" s="223"/>
      <c r="D236" s="224"/>
      <c r="E236" s="223"/>
      <c r="F236" s="223"/>
      <c r="G236" s="223"/>
      <c r="H236" s="223"/>
      <c r="I236" s="223"/>
      <c r="J236" s="306"/>
      <c r="K236" s="282"/>
      <c r="L236" s="306">
        <f t="shared" si="5"/>
        <v>0</v>
      </c>
      <c r="M236" s="282"/>
      <c r="N236" s="282"/>
      <c r="O236" s="282"/>
      <c r="P236" s="282"/>
      <c r="Q236" s="282"/>
      <c r="R236" s="282"/>
      <c r="S236" s="233"/>
      <c r="T236" s="282"/>
      <c r="U236" s="282"/>
      <c r="V236" s="354"/>
      <c r="W236" s="355"/>
      <c r="X236" s="223"/>
      <c r="Y236" s="233"/>
      <c r="Z236" s="228"/>
      <c r="AA236" s="228" t="s">
        <v>610</v>
      </c>
    </row>
    <row r="237" spans="1:27" s="8" customFormat="1" ht="26.4" customHeight="1">
      <c r="A237" s="221">
        <v>142</v>
      </c>
      <c r="B237" s="222" t="s">
        <v>433</v>
      </c>
      <c r="C237" s="223">
        <v>5829</v>
      </c>
      <c r="D237" s="224">
        <v>83</v>
      </c>
      <c r="E237" s="223">
        <v>29</v>
      </c>
      <c r="F237" s="223" t="s">
        <v>1286</v>
      </c>
      <c r="G237" s="223">
        <v>16</v>
      </c>
      <c r="H237" s="223">
        <v>3</v>
      </c>
      <c r="I237" s="223">
        <v>71</v>
      </c>
      <c r="J237" s="306">
        <f>SUM(G237*400+H237*100+I237)</f>
        <v>6771</v>
      </c>
      <c r="K237" s="282"/>
      <c r="L237" s="306">
        <f t="shared" si="5"/>
        <v>6771</v>
      </c>
      <c r="M237" s="282"/>
      <c r="N237" s="282"/>
      <c r="O237" s="282"/>
      <c r="P237" s="282"/>
      <c r="Q237" s="282"/>
      <c r="R237" s="282"/>
      <c r="S237" s="233"/>
      <c r="T237" s="282"/>
      <c r="U237" s="282"/>
      <c r="V237" s="354"/>
      <c r="W237" s="355"/>
      <c r="X237" s="223">
        <v>142</v>
      </c>
      <c r="Y237" s="233" t="s">
        <v>70</v>
      </c>
      <c r="Z237" s="228" t="s">
        <v>2200</v>
      </c>
      <c r="AA237" s="228" t="s">
        <v>2201</v>
      </c>
    </row>
    <row r="238" spans="1:27" s="8" customFormat="1" ht="26.4" customHeight="1">
      <c r="A238" s="221"/>
      <c r="B238" s="222"/>
      <c r="C238" s="223"/>
      <c r="D238" s="224"/>
      <c r="E238" s="223"/>
      <c r="F238" s="223"/>
      <c r="G238" s="223"/>
      <c r="H238" s="223"/>
      <c r="I238" s="223"/>
      <c r="J238" s="306"/>
      <c r="K238" s="282"/>
      <c r="L238" s="306"/>
      <c r="M238" s="282"/>
      <c r="N238" s="282"/>
      <c r="O238" s="282"/>
      <c r="P238" s="282"/>
      <c r="Q238" s="282"/>
      <c r="R238" s="282"/>
      <c r="S238" s="233"/>
      <c r="T238" s="282"/>
      <c r="U238" s="282"/>
      <c r="V238" s="354"/>
      <c r="W238" s="355"/>
      <c r="X238" s="223"/>
      <c r="Y238" s="233"/>
      <c r="Z238" s="228"/>
      <c r="AA238" s="228" t="s">
        <v>2202</v>
      </c>
    </row>
    <row r="239" spans="1:27" s="15" customFormat="1" ht="26.4" customHeight="1">
      <c r="A239" s="255">
        <v>143</v>
      </c>
      <c r="B239" s="260" t="s">
        <v>433</v>
      </c>
      <c r="C239" s="261">
        <v>3129</v>
      </c>
      <c r="D239" s="224">
        <v>91</v>
      </c>
      <c r="E239" s="261">
        <v>29</v>
      </c>
      <c r="F239" s="261" t="s">
        <v>1286</v>
      </c>
      <c r="G239" s="261">
        <v>23</v>
      </c>
      <c r="H239" s="279" t="s">
        <v>73</v>
      </c>
      <c r="I239" s="322" t="s">
        <v>846</v>
      </c>
      <c r="J239" s="306">
        <f>SUM(G239*400+I239)</f>
        <v>9202</v>
      </c>
      <c r="K239" s="314"/>
      <c r="L239" s="306">
        <f t="shared" si="5"/>
        <v>9202</v>
      </c>
      <c r="M239" s="314"/>
      <c r="N239" s="314"/>
      <c r="O239" s="314"/>
      <c r="P239" s="314"/>
      <c r="Q239" s="314"/>
      <c r="R239" s="314"/>
      <c r="S239" s="233"/>
      <c r="T239" s="314"/>
      <c r="U239" s="314"/>
      <c r="V239" s="356"/>
      <c r="W239" s="357"/>
      <c r="X239" s="261">
        <v>143</v>
      </c>
      <c r="Y239" s="283" t="s">
        <v>63</v>
      </c>
      <c r="Z239" s="284" t="s">
        <v>2203</v>
      </c>
      <c r="AA239" s="284" t="s">
        <v>2204</v>
      </c>
    </row>
    <row r="240" spans="1:27" s="8" customFormat="1" ht="26.4" customHeight="1">
      <c r="A240" s="221">
        <v>144</v>
      </c>
      <c r="B240" s="222" t="s">
        <v>106</v>
      </c>
      <c r="C240" s="223" t="s">
        <v>249</v>
      </c>
      <c r="D240" s="224" t="s">
        <v>249</v>
      </c>
      <c r="E240" s="223" t="s">
        <v>249</v>
      </c>
      <c r="F240" s="223" t="s">
        <v>1286</v>
      </c>
      <c r="G240" s="223">
        <v>40</v>
      </c>
      <c r="H240" s="279" t="s">
        <v>73</v>
      </c>
      <c r="I240" s="279" t="s">
        <v>73</v>
      </c>
      <c r="J240" s="306">
        <f>SUM(G240*400)</f>
        <v>16000</v>
      </c>
      <c r="K240" s="282"/>
      <c r="L240" s="306">
        <f t="shared" si="5"/>
        <v>16000</v>
      </c>
      <c r="M240" s="282"/>
      <c r="N240" s="282"/>
      <c r="O240" s="282"/>
      <c r="P240" s="282"/>
      <c r="Q240" s="282"/>
      <c r="R240" s="282"/>
      <c r="S240" s="233"/>
      <c r="T240" s="282"/>
      <c r="U240" s="282"/>
      <c r="V240" s="354"/>
      <c r="W240" s="355"/>
      <c r="X240" s="223">
        <v>144</v>
      </c>
      <c r="Y240" s="233" t="s">
        <v>70</v>
      </c>
      <c r="Z240" s="228" t="s">
        <v>2205</v>
      </c>
      <c r="AA240" s="228" t="s">
        <v>2206</v>
      </c>
    </row>
    <row r="241" spans="1:27" s="8" customFormat="1" ht="26.4" customHeight="1">
      <c r="A241" s="221">
        <v>145</v>
      </c>
      <c r="B241" s="222" t="s">
        <v>433</v>
      </c>
      <c r="C241" s="223">
        <v>8749</v>
      </c>
      <c r="D241" s="224">
        <v>145</v>
      </c>
      <c r="E241" s="223">
        <v>49</v>
      </c>
      <c r="F241" s="223" t="s">
        <v>1286</v>
      </c>
      <c r="G241" s="223">
        <v>12</v>
      </c>
      <c r="H241" s="279" t="s">
        <v>73</v>
      </c>
      <c r="I241" s="279" t="s">
        <v>78</v>
      </c>
      <c r="J241" s="306">
        <f>SUM(G241*400+H241*100+I241)</f>
        <v>4806</v>
      </c>
      <c r="K241" s="282"/>
      <c r="L241" s="306">
        <f t="shared" si="5"/>
        <v>4806</v>
      </c>
      <c r="M241" s="282"/>
      <c r="N241" s="282"/>
      <c r="O241" s="282"/>
      <c r="P241" s="282"/>
      <c r="Q241" s="282"/>
      <c r="R241" s="282"/>
      <c r="S241" s="233"/>
      <c r="T241" s="282"/>
      <c r="U241" s="282"/>
      <c r="V241" s="354"/>
      <c r="W241" s="355"/>
      <c r="X241" s="223">
        <v>145</v>
      </c>
      <c r="Y241" s="233" t="s">
        <v>70</v>
      </c>
      <c r="Z241" s="228" t="s">
        <v>2207</v>
      </c>
      <c r="AA241" s="228" t="s">
        <v>2208</v>
      </c>
    </row>
    <row r="242" spans="1:27" s="8" customFormat="1" ht="26.4" customHeight="1">
      <c r="A242" s="221"/>
      <c r="B242" s="222" t="s">
        <v>433</v>
      </c>
      <c r="C242" s="223">
        <v>3413</v>
      </c>
      <c r="D242" s="224">
        <v>43</v>
      </c>
      <c r="E242" s="223">
        <v>13</v>
      </c>
      <c r="F242" s="223"/>
      <c r="G242" s="223">
        <v>4</v>
      </c>
      <c r="H242" s="223">
        <v>1</v>
      </c>
      <c r="I242" s="223">
        <v>85</v>
      </c>
      <c r="J242" s="306">
        <f>SUM(G242*400+H242*100+I242)</f>
        <v>1785</v>
      </c>
      <c r="K242" s="282"/>
      <c r="L242" s="306">
        <f t="shared" si="5"/>
        <v>1785</v>
      </c>
      <c r="M242" s="282"/>
      <c r="N242" s="282"/>
      <c r="O242" s="282"/>
      <c r="P242" s="282"/>
      <c r="Q242" s="282"/>
      <c r="R242" s="282"/>
      <c r="S242" s="233"/>
      <c r="T242" s="282"/>
      <c r="U242" s="282"/>
      <c r="V242" s="354"/>
      <c r="W242" s="355"/>
      <c r="X242" s="223"/>
      <c r="Y242" s="233"/>
      <c r="Z242" s="228"/>
      <c r="AA242" s="228"/>
    </row>
    <row r="243" spans="1:27" s="15" customFormat="1" ht="26.4" customHeight="1">
      <c r="A243" s="255">
        <v>146</v>
      </c>
      <c r="B243" s="260" t="s">
        <v>433</v>
      </c>
      <c r="C243" s="261" t="s">
        <v>249</v>
      </c>
      <c r="D243" s="224">
        <v>24</v>
      </c>
      <c r="E243" s="261" t="s">
        <v>249</v>
      </c>
      <c r="F243" s="261" t="s">
        <v>1286</v>
      </c>
      <c r="G243" s="261">
        <v>28</v>
      </c>
      <c r="H243" s="279" t="s">
        <v>73</v>
      </c>
      <c r="I243" s="279" t="s">
        <v>73</v>
      </c>
      <c r="J243" s="306">
        <f>SUM(G243*400)</f>
        <v>11200</v>
      </c>
      <c r="K243" s="314"/>
      <c r="L243" s="306">
        <f t="shared" si="5"/>
        <v>11200</v>
      </c>
      <c r="M243" s="314"/>
      <c r="N243" s="314"/>
      <c r="O243" s="314"/>
      <c r="P243" s="314"/>
      <c r="Q243" s="314"/>
      <c r="R243" s="314"/>
      <c r="S243" s="233"/>
      <c r="T243" s="314"/>
      <c r="U243" s="314"/>
      <c r="V243" s="356"/>
      <c r="W243" s="357"/>
      <c r="X243" s="261">
        <v>146</v>
      </c>
      <c r="Y243" s="283"/>
      <c r="Z243" s="284" t="s">
        <v>2209</v>
      </c>
      <c r="AA243" s="284"/>
    </row>
    <row r="244" spans="1:27" s="15" customFormat="1" ht="26.4" customHeight="1">
      <c r="A244" s="255">
        <v>147</v>
      </c>
      <c r="B244" s="260" t="s">
        <v>433</v>
      </c>
      <c r="C244" s="261" t="s">
        <v>249</v>
      </c>
      <c r="D244" s="224">
        <v>12</v>
      </c>
      <c r="E244" s="261" t="s">
        <v>249</v>
      </c>
      <c r="F244" s="261" t="s">
        <v>1286</v>
      </c>
      <c r="G244" s="261">
        <v>9</v>
      </c>
      <c r="H244" s="261">
        <v>3</v>
      </c>
      <c r="I244" s="322" t="s">
        <v>102</v>
      </c>
      <c r="J244" s="306">
        <f>SUM(G244*400+H244*100+I244)</f>
        <v>3903</v>
      </c>
      <c r="K244" s="314"/>
      <c r="L244" s="306">
        <f t="shared" si="5"/>
        <v>3903</v>
      </c>
      <c r="M244" s="314"/>
      <c r="N244" s="314"/>
      <c r="O244" s="314"/>
      <c r="P244" s="314"/>
      <c r="Q244" s="314"/>
      <c r="R244" s="314"/>
      <c r="S244" s="233"/>
      <c r="T244" s="314"/>
      <c r="U244" s="314"/>
      <c r="V244" s="356"/>
      <c r="W244" s="357"/>
      <c r="X244" s="261">
        <v>147</v>
      </c>
      <c r="Y244" s="283" t="s">
        <v>63</v>
      </c>
      <c r="Z244" s="284" t="s">
        <v>2210</v>
      </c>
      <c r="AA244" s="284" t="s">
        <v>2211</v>
      </c>
    </row>
    <row r="245" spans="1:27" s="15" customFormat="1" ht="26.4" customHeight="1">
      <c r="A245" s="255"/>
      <c r="B245" s="260" t="s">
        <v>433</v>
      </c>
      <c r="C245" s="261" t="s">
        <v>249</v>
      </c>
      <c r="D245" s="224">
        <v>116</v>
      </c>
      <c r="E245" s="261" t="s">
        <v>249</v>
      </c>
      <c r="F245" s="223"/>
      <c r="G245" s="261">
        <v>9</v>
      </c>
      <c r="H245" s="261">
        <v>3</v>
      </c>
      <c r="I245" s="322" t="s">
        <v>276</v>
      </c>
      <c r="J245" s="306">
        <f>SUM(G245*400+H245*100+I245)</f>
        <v>3907</v>
      </c>
      <c r="K245" s="314"/>
      <c r="L245" s="306">
        <f t="shared" si="5"/>
        <v>3907</v>
      </c>
      <c r="M245" s="314"/>
      <c r="N245" s="314"/>
      <c r="O245" s="314"/>
      <c r="P245" s="314"/>
      <c r="Q245" s="314"/>
      <c r="R245" s="314"/>
      <c r="S245" s="233"/>
      <c r="T245" s="314"/>
      <c r="U245" s="314"/>
      <c r="V245" s="356"/>
      <c r="W245" s="357"/>
      <c r="X245" s="261"/>
      <c r="Y245" s="283"/>
      <c r="Z245" s="284"/>
      <c r="AA245" s="284"/>
    </row>
    <row r="246" spans="1:27" s="8" customFormat="1" ht="26.4" customHeight="1">
      <c r="A246" s="221">
        <v>148</v>
      </c>
      <c r="B246" s="222" t="s">
        <v>433</v>
      </c>
      <c r="C246" s="223">
        <v>3019</v>
      </c>
      <c r="D246" s="224">
        <v>4</v>
      </c>
      <c r="E246" s="223">
        <v>19</v>
      </c>
      <c r="F246" s="223" t="s">
        <v>1286</v>
      </c>
      <c r="G246" s="238">
        <v>20</v>
      </c>
      <c r="H246" s="238">
        <v>2</v>
      </c>
      <c r="I246" s="238">
        <v>43</v>
      </c>
      <c r="J246" s="306">
        <f>SUM(G246*400+H246*100+I246)</f>
        <v>8243</v>
      </c>
      <c r="K246" s="282"/>
      <c r="L246" s="306">
        <f t="shared" si="5"/>
        <v>8243</v>
      </c>
      <c r="M246" s="282"/>
      <c r="N246" s="282"/>
      <c r="O246" s="282"/>
      <c r="P246" s="282"/>
      <c r="Q246" s="282"/>
      <c r="R246" s="282"/>
      <c r="S246" s="233"/>
      <c r="T246" s="282"/>
      <c r="U246" s="282"/>
      <c r="V246" s="354"/>
      <c r="W246" s="355"/>
      <c r="X246" s="223">
        <v>148</v>
      </c>
      <c r="Y246" s="233" t="s">
        <v>63</v>
      </c>
      <c r="Z246" s="228" t="s">
        <v>2212</v>
      </c>
      <c r="AA246" s="228" t="s">
        <v>2213</v>
      </c>
    </row>
    <row r="247" spans="1:27" s="8" customFormat="1" ht="26.4" customHeight="1">
      <c r="A247" s="221">
        <v>149</v>
      </c>
      <c r="B247" s="222" t="s">
        <v>433</v>
      </c>
      <c r="C247" s="223">
        <v>3019</v>
      </c>
      <c r="D247" s="224">
        <v>4</v>
      </c>
      <c r="E247" s="223">
        <v>19</v>
      </c>
      <c r="F247" s="223" t="s">
        <v>1286</v>
      </c>
      <c r="G247" s="223">
        <v>10</v>
      </c>
      <c r="H247" s="279" t="s">
        <v>73</v>
      </c>
      <c r="I247" s="279" t="s">
        <v>73</v>
      </c>
      <c r="J247" s="306">
        <v>4000</v>
      </c>
      <c r="K247" s="282"/>
      <c r="L247" s="306">
        <f t="shared" si="5"/>
        <v>4000</v>
      </c>
      <c r="M247" s="282"/>
      <c r="N247" s="282"/>
      <c r="O247" s="282"/>
      <c r="P247" s="282"/>
      <c r="Q247" s="282"/>
      <c r="R247" s="282"/>
      <c r="S247" s="233"/>
      <c r="T247" s="282"/>
      <c r="U247" s="282"/>
      <c r="V247" s="354"/>
      <c r="W247" s="355"/>
      <c r="X247" s="223">
        <v>149</v>
      </c>
      <c r="Y247" s="233" t="s">
        <v>63</v>
      </c>
      <c r="Z247" s="228" t="s">
        <v>2214</v>
      </c>
      <c r="AA247" s="228" t="s">
        <v>2215</v>
      </c>
    </row>
    <row r="248" spans="1:27" s="8" customFormat="1" ht="26.4" customHeight="1">
      <c r="A248" s="225">
        <v>150</v>
      </c>
      <c r="B248" s="222" t="s">
        <v>433</v>
      </c>
      <c r="C248" s="223">
        <v>8070</v>
      </c>
      <c r="D248" s="224">
        <v>130</v>
      </c>
      <c r="E248" s="223">
        <v>70</v>
      </c>
      <c r="F248" s="223" t="s">
        <v>1286</v>
      </c>
      <c r="G248" s="223">
        <v>11</v>
      </c>
      <c r="H248" s="279" t="s">
        <v>73</v>
      </c>
      <c r="I248" s="223">
        <v>20</v>
      </c>
      <c r="J248" s="306">
        <f>SUM(G248*400+I248)</f>
        <v>4420</v>
      </c>
      <c r="K248" s="282"/>
      <c r="L248" s="306">
        <f t="shared" si="5"/>
        <v>4420</v>
      </c>
      <c r="M248" s="282"/>
      <c r="N248" s="282"/>
      <c r="O248" s="282"/>
      <c r="P248" s="282"/>
      <c r="Q248" s="282"/>
      <c r="R248" s="282"/>
      <c r="S248" s="233"/>
      <c r="T248" s="282"/>
      <c r="U248" s="282"/>
      <c r="V248" s="354"/>
      <c r="W248" s="355"/>
      <c r="X248" s="238">
        <v>150</v>
      </c>
      <c r="Y248" s="233" t="s">
        <v>63</v>
      </c>
      <c r="Z248" s="228" t="s">
        <v>2216</v>
      </c>
      <c r="AA248" s="228" t="s">
        <v>2217</v>
      </c>
    </row>
    <row r="249" spans="1:27" s="8" customFormat="1" ht="26.4" customHeight="1">
      <c r="A249" s="221">
        <v>151</v>
      </c>
      <c r="B249" s="222" t="s">
        <v>433</v>
      </c>
      <c r="C249" s="223">
        <v>4128</v>
      </c>
      <c r="D249" s="224">
        <v>10</v>
      </c>
      <c r="E249" s="223">
        <v>28</v>
      </c>
      <c r="F249" s="223" t="s">
        <v>1286</v>
      </c>
      <c r="G249" s="223">
        <v>11</v>
      </c>
      <c r="H249" s="279" t="s">
        <v>73</v>
      </c>
      <c r="I249" s="223">
        <v>20</v>
      </c>
      <c r="J249" s="306">
        <f>SUM(G249*400+I249)</f>
        <v>4420</v>
      </c>
      <c r="K249" s="282"/>
      <c r="L249" s="306">
        <f t="shared" si="5"/>
        <v>4420</v>
      </c>
      <c r="M249" s="282"/>
      <c r="N249" s="282"/>
      <c r="O249" s="282"/>
      <c r="P249" s="282"/>
      <c r="Q249" s="282"/>
      <c r="R249" s="282"/>
      <c r="S249" s="233"/>
      <c r="T249" s="282"/>
      <c r="U249" s="282"/>
      <c r="V249" s="354"/>
      <c r="W249" s="355"/>
      <c r="X249" s="223">
        <v>151</v>
      </c>
      <c r="Y249" s="233" t="s">
        <v>86</v>
      </c>
      <c r="Z249" s="228" t="s">
        <v>2218</v>
      </c>
      <c r="AA249" s="228" t="s">
        <v>2219</v>
      </c>
    </row>
    <row r="250" spans="1:27" s="8" customFormat="1" ht="26.4" customHeight="1">
      <c r="A250" s="255">
        <v>152</v>
      </c>
      <c r="B250" s="260" t="s">
        <v>106</v>
      </c>
      <c r="C250" s="261" t="s">
        <v>249</v>
      </c>
      <c r="D250" s="224" t="s">
        <v>84</v>
      </c>
      <c r="E250" s="261"/>
      <c r="F250" s="261" t="s">
        <v>1286</v>
      </c>
      <c r="G250" s="261">
        <v>12</v>
      </c>
      <c r="H250" s="261">
        <v>3</v>
      </c>
      <c r="I250" s="279" t="s">
        <v>73</v>
      </c>
      <c r="J250" s="306">
        <f>SUM(G250*400+H250*100)</f>
        <v>5100</v>
      </c>
      <c r="K250" s="282"/>
      <c r="L250" s="306">
        <f t="shared" si="5"/>
        <v>5100</v>
      </c>
      <c r="M250" s="282"/>
      <c r="N250" s="282"/>
      <c r="O250" s="282"/>
      <c r="P250" s="282"/>
      <c r="Q250" s="282"/>
      <c r="R250" s="282"/>
      <c r="S250" s="233"/>
      <c r="T250" s="282"/>
      <c r="U250" s="282"/>
      <c r="V250" s="354"/>
      <c r="W250" s="355"/>
      <c r="X250" s="261">
        <v>152</v>
      </c>
      <c r="Y250" s="283" t="s">
        <v>63</v>
      </c>
      <c r="Z250" s="284" t="s">
        <v>2220</v>
      </c>
      <c r="AA250" s="284" t="s">
        <v>2221</v>
      </c>
    </row>
    <row r="251" spans="1:27" s="8" customFormat="1" ht="26.4" customHeight="1">
      <c r="A251" s="221">
        <v>153</v>
      </c>
      <c r="B251" s="260" t="s">
        <v>106</v>
      </c>
      <c r="C251" s="223" t="s">
        <v>249</v>
      </c>
      <c r="D251" s="224" t="s">
        <v>84</v>
      </c>
      <c r="E251" s="223"/>
      <c r="F251" s="223" t="s">
        <v>1286</v>
      </c>
      <c r="G251" s="223">
        <v>12</v>
      </c>
      <c r="H251" s="279" t="s">
        <v>73</v>
      </c>
      <c r="I251" s="279" t="s">
        <v>73</v>
      </c>
      <c r="J251" s="306">
        <v>4800</v>
      </c>
      <c r="K251" s="282"/>
      <c r="L251" s="306">
        <f t="shared" si="5"/>
        <v>4800</v>
      </c>
      <c r="M251" s="282"/>
      <c r="N251" s="282"/>
      <c r="O251" s="282"/>
      <c r="P251" s="282"/>
      <c r="Q251" s="282"/>
      <c r="R251" s="282"/>
      <c r="S251" s="233"/>
      <c r="T251" s="282"/>
      <c r="U251" s="282"/>
      <c r="V251" s="354"/>
      <c r="W251" s="355"/>
      <c r="X251" s="223">
        <v>153</v>
      </c>
      <c r="Y251" s="233" t="s">
        <v>63</v>
      </c>
      <c r="Z251" s="228" t="s">
        <v>2222</v>
      </c>
      <c r="AA251" s="228" t="s">
        <v>2223</v>
      </c>
    </row>
    <row r="252" spans="1:27" s="8" customFormat="1" ht="26.4" customHeight="1">
      <c r="A252" s="221">
        <v>154</v>
      </c>
      <c r="B252" s="222" t="s">
        <v>433</v>
      </c>
      <c r="C252" s="223">
        <v>981</v>
      </c>
      <c r="D252" s="224">
        <v>82</v>
      </c>
      <c r="E252" s="223">
        <v>81</v>
      </c>
      <c r="F252" s="223" t="s">
        <v>1286</v>
      </c>
      <c r="G252" s="223">
        <v>28</v>
      </c>
      <c r="H252" s="223">
        <v>1</v>
      </c>
      <c r="I252" s="223">
        <v>55</v>
      </c>
      <c r="J252" s="306">
        <f>SUM(G252*400+H252*100+I252)</f>
        <v>11355</v>
      </c>
      <c r="K252" s="282"/>
      <c r="L252" s="306">
        <f t="shared" si="5"/>
        <v>11355</v>
      </c>
      <c r="M252" s="282"/>
      <c r="N252" s="282"/>
      <c r="O252" s="282"/>
      <c r="P252" s="282"/>
      <c r="Q252" s="282"/>
      <c r="R252" s="282"/>
      <c r="S252" s="233"/>
      <c r="T252" s="282"/>
      <c r="U252" s="282"/>
      <c r="V252" s="354"/>
      <c r="W252" s="355"/>
      <c r="X252" s="223">
        <v>154</v>
      </c>
      <c r="Y252" s="233" t="s">
        <v>63</v>
      </c>
      <c r="Z252" s="228" t="s">
        <v>2224</v>
      </c>
      <c r="AA252" s="228" t="s">
        <v>2225</v>
      </c>
    </row>
    <row r="253" spans="1:27" s="8" customFormat="1" ht="24.6" customHeight="1">
      <c r="A253" s="221">
        <v>155</v>
      </c>
      <c r="B253" s="222" t="s">
        <v>433</v>
      </c>
      <c r="C253" s="223" t="s">
        <v>249</v>
      </c>
      <c r="D253" s="224">
        <v>82</v>
      </c>
      <c r="E253" s="223" t="s">
        <v>249</v>
      </c>
      <c r="F253" s="223" t="s">
        <v>1286</v>
      </c>
      <c r="G253" s="223">
        <v>21</v>
      </c>
      <c r="H253" s="223">
        <v>2</v>
      </c>
      <c r="I253" s="223">
        <v>57</v>
      </c>
      <c r="J253" s="306">
        <f>SUM(G253*400+H253*100+I253)</f>
        <v>8657</v>
      </c>
      <c r="K253" s="282"/>
      <c r="L253" s="306">
        <f t="shared" si="5"/>
        <v>8657</v>
      </c>
      <c r="M253" s="282"/>
      <c r="N253" s="282"/>
      <c r="O253" s="282"/>
      <c r="P253" s="282"/>
      <c r="Q253" s="282"/>
      <c r="R253" s="282"/>
      <c r="S253" s="233"/>
      <c r="T253" s="282"/>
      <c r="U253" s="282"/>
      <c r="V253" s="354"/>
      <c r="W253" s="355"/>
      <c r="X253" s="223">
        <v>155</v>
      </c>
      <c r="Y253" s="233" t="s">
        <v>70</v>
      </c>
      <c r="Z253" s="228" t="s">
        <v>2226</v>
      </c>
      <c r="AA253" s="228" t="s">
        <v>2227</v>
      </c>
    </row>
    <row r="254" spans="1:27" s="8" customFormat="1" ht="17.399999999999999" customHeight="1">
      <c r="A254" s="221"/>
      <c r="B254" s="222"/>
      <c r="C254" s="223"/>
      <c r="D254" s="224"/>
      <c r="E254" s="223"/>
      <c r="F254" s="223"/>
      <c r="G254" s="223"/>
      <c r="H254" s="223"/>
      <c r="I254" s="223"/>
      <c r="J254" s="306"/>
      <c r="K254" s="282"/>
      <c r="L254" s="306">
        <f t="shared" si="5"/>
        <v>0</v>
      </c>
      <c r="M254" s="282"/>
      <c r="N254" s="282"/>
      <c r="O254" s="282"/>
      <c r="P254" s="282"/>
      <c r="Q254" s="282"/>
      <c r="R254" s="282"/>
      <c r="S254" s="233"/>
      <c r="T254" s="282"/>
      <c r="U254" s="282"/>
      <c r="V254" s="354"/>
      <c r="W254" s="355"/>
      <c r="X254" s="223"/>
      <c r="Y254" s="233"/>
      <c r="Z254" s="228"/>
      <c r="AA254" s="228" t="s">
        <v>2122</v>
      </c>
    </row>
    <row r="255" spans="1:27" s="8" customFormat="1" ht="24.6" customHeight="1">
      <c r="A255" s="221">
        <v>156</v>
      </c>
      <c r="B255" s="222" t="s">
        <v>433</v>
      </c>
      <c r="C255" s="223" t="s">
        <v>249</v>
      </c>
      <c r="D255" s="224">
        <v>47</v>
      </c>
      <c r="E255" s="223" t="s">
        <v>249</v>
      </c>
      <c r="F255" s="223" t="s">
        <v>1286</v>
      </c>
      <c r="G255" s="223">
        <v>15</v>
      </c>
      <c r="H255" s="279" t="s">
        <v>73</v>
      </c>
      <c r="I255" s="223">
        <v>67</v>
      </c>
      <c r="J255" s="306">
        <f>SUM(G255*400+I255)</f>
        <v>6067</v>
      </c>
      <c r="K255" s="282"/>
      <c r="L255" s="306">
        <f t="shared" si="5"/>
        <v>6067</v>
      </c>
      <c r="M255" s="282"/>
      <c r="N255" s="282"/>
      <c r="O255" s="282"/>
      <c r="P255" s="282"/>
      <c r="Q255" s="282"/>
      <c r="R255" s="282"/>
      <c r="S255" s="233"/>
      <c r="T255" s="282"/>
      <c r="U255" s="282"/>
      <c r="V255" s="354"/>
      <c r="W255" s="355"/>
      <c r="X255" s="223">
        <v>156</v>
      </c>
      <c r="Y255" s="233" t="s">
        <v>63</v>
      </c>
      <c r="Z255" s="228" t="s">
        <v>2228</v>
      </c>
      <c r="AA255" s="228" t="s">
        <v>2229</v>
      </c>
    </row>
    <row r="256" spans="1:27" s="8" customFormat="1" ht="24.6" customHeight="1">
      <c r="A256" s="221">
        <v>157</v>
      </c>
      <c r="B256" s="222" t="s">
        <v>106</v>
      </c>
      <c r="C256" s="223" t="s">
        <v>249</v>
      </c>
      <c r="D256" s="224" t="s">
        <v>84</v>
      </c>
      <c r="E256" s="223"/>
      <c r="F256" s="223" t="s">
        <v>1286</v>
      </c>
      <c r="G256" s="223">
        <v>28</v>
      </c>
      <c r="H256" s="279" t="s">
        <v>73</v>
      </c>
      <c r="I256" s="279" t="s">
        <v>73</v>
      </c>
      <c r="J256" s="306">
        <f>SUM(G256*400)</f>
        <v>11200</v>
      </c>
      <c r="K256" s="282"/>
      <c r="L256" s="306">
        <f t="shared" si="5"/>
        <v>11200</v>
      </c>
      <c r="M256" s="282"/>
      <c r="N256" s="282"/>
      <c r="O256" s="282"/>
      <c r="P256" s="282"/>
      <c r="Q256" s="282"/>
      <c r="R256" s="282"/>
      <c r="S256" s="233"/>
      <c r="T256" s="282"/>
      <c r="U256" s="282"/>
      <c r="V256" s="354"/>
      <c r="W256" s="355"/>
      <c r="X256" s="223">
        <v>157</v>
      </c>
      <c r="Y256" s="233" t="s">
        <v>70</v>
      </c>
      <c r="Z256" s="228" t="s">
        <v>2230</v>
      </c>
      <c r="AA256" s="228" t="s">
        <v>2231</v>
      </c>
    </row>
    <row r="257" spans="1:27" s="15" customFormat="1" ht="24.6" customHeight="1">
      <c r="A257" s="225">
        <v>158</v>
      </c>
      <c r="B257" s="226" t="s">
        <v>433</v>
      </c>
      <c r="C257" s="238">
        <v>5146</v>
      </c>
      <c r="D257" s="238">
        <v>66</v>
      </c>
      <c r="E257" s="238">
        <v>46</v>
      </c>
      <c r="F257" s="238" t="s">
        <v>1286</v>
      </c>
      <c r="G257" s="238">
        <v>24</v>
      </c>
      <c r="H257" s="279" t="s">
        <v>73</v>
      </c>
      <c r="I257" s="279" t="s">
        <v>73</v>
      </c>
      <c r="J257" s="306">
        <f>SUM(G257*400)</f>
        <v>9600</v>
      </c>
      <c r="K257" s="314"/>
      <c r="L257" s="306">
        <f t="shared" si="5"/>
        <v>9600</v>
      </c>
      <c r="M257" s="314"/>
      <c r="N257" s="314"/>
      <c r="O257" s="314"/>
      <c r="P257" s="314"/>
      <c r="Q257" s="314"/>
      <c r="R257" s="314"/>
      <c r="S257" s="233"/>
      <c r="T257" s="314"/>
      <c r="U257" s="314"/>
      <c r="V257" s="356"/>
      <c r="W257" s="357"/>
      <c r="X257" s="238">
        <v>158</v>
      </c>
      <c r="Y257" s="232" t="s">
        <v>63</v>
      </c>
      <c r="Z257" s="230" t="s">
        <v>2232</v>
      </c>
      <c r="AA257" s="230" t="s">
        <v>2233</v>
      </c>
    </row>
    <row r="258" spans="1:27" s="8" customFormat="1" ht="24.6" customHeight="1">
      <c r="A258" s="221">
        <v>159</v>
      </c>
      <c r="B258" s="222" t="s">
        <v>433</v>
      </c>
      <c r="C258" s="223">
        <v>3569</v>
      </c>
      <c r="D258" s="224">
        <v>13</v>
      </c>
      <c r="E258" s="223">
        <v>69</v>
      </c>
      <c r="F258" s="223" t="s">
        <v>1286</v>
      </c>
      <c r="G258" s="223">
        <v>19</v>
      </c>
      <c r="H258" s="223">
        <v>1</v>
      </c>
      <c r="I258" s="223">
        <v>14</v>
      </c>
      <c r="J258" s="306">
        <f>SUM(G258*400+H258*100+I258)</f>
        <v>7714</v>
      </c>
      <c r="K258" s="282"/>
      <c r="L258" s="306">
        <f t="shared" si="5"/>
        <v>7714</v>
      </c>
      <c r="M258" s="282"/>
      <c r="N258" s="282"/>
      <c r="O258" s="282"/>
      <c r="P258" s="282"/>
      <c r="Q258" s="282"/>
      <c r="R258" s="282"/>
      <c r="S258" s="233"/>
      <c r="T258" s="282"/>
      <c r="U258" s="282"/>
      <c r="V258" s="354"/>
      <c r="W258" s="355"/>
      <c r="X258" s="223">
        <v>159</v>
      </c>
      <c r="Y258" s="233" t="s">
        <v>63</v>
      </c>
      <c r="Z258" s="228" t="s">
        <v>2234</v>
      </c>
      <c r="AA258" s="228" t="s">
        <v>2235</v>
      </c>
    </row>
    <row r="259" spans="1:27" s="8" customFormat="1" ht="24.6" customHeight="1">
      <c r="A259" s="221">
        <v>160</v>
      </c>
      <c r="B259" s="222" t="s">
        <v>433</v>
      </c>
      <c r="C259" s="223">
        <v>3936</v>
      </c>
      <c r="D259" s="224">
        <v>51</v>
      </c>
      <c r="E259" s="223">
        <v>36</v>
      </c>
      <c r="F259" s="223" t="s">
        <v>1286</v>
      </c>
      <c r="G259" s="223">
        <v>7</v>
      </c>
      <c r="H259" s="279" t="s">
        <v>73</v>
      </c>
      <c r="I259" s="279" t="s">
        <v>73</v>
      </c>
      <c r="J259" s="306">
        <v>2800</v>
      </c>
      <c r="K259" s="282"/>
      <c r="L259" s="306">
        <f t="shared" si="5"/>
        <v>2800</v>
      </c>
      <c r="M259" s="282"/>
      <c r="N259" s="282"/>
      <c r="O259" s="282"/>
      <c r="P259" s="282"/>
      <c r="Q259" s="282"/>
      <c r="R259" s="282"/>
      <c r="S259" s="233"/>
      <c r="T259" s="282"/>
      <c r="U259" s="282"/>
      <c r="V259" s="354"/>
      <c r="W259" s="355"/>
      <c r="X259" s="223">
        <v>160</v>
      </c>
      <c r="Y259" s="233" t="s">
        <v>86</v>
      </c>
      <c r="Z259" s="228" t="s">
        <v>2236</v>
      </c>
      <c r="AA259" s="228" t="s">
        <v>2237</v>
      </c>
    </row>
    <row r="260" spans="1:27" s="8" customFormat="1" ht="24.6" customHeight="1">
      <c r="A260" s="221">
        <v>161</v>
      </c>
      <c r="B260" s="222" t="s">
        <v>433</v>
      </c>
      <c r="C260" s="223">
        <v>4676</v>
      </c>
      <c r="D260" s="224">
        <v>98</v>
      </c>
      <c r="E260" s="223">
        <v>76</v>
      </c>
      <c r="F260" s="223" t="s">
        <v>1286</v>
      </c>
      <c r="G260" s="238">
        <v>14</v>
      </c>
      <c r="H260" s="279" t="s">
        <v>73</v>
      </c>
      <c r="I260" s="279" t="s">
        <v>73</v>
      </c>
      <c r="J260" s="306">
        <v>5600</v>
      </c>
      <c r="K260" s="282"/>
      <c r="L260" s="306">
        <f t="shared" si="5"/>
        <v>5600</v>
      </c>
      <c r="M260" s="282"/>
      <c r="N260" s="282"/>
      <c r="O260" s="282"/>
      <c r="P260" s="282"/>
      <c r="Q260" s="282"/>
      <c r="R260" s="282"/>
      <c r="S260" s="233"/>
      <c r="T260" s="282"/>
      <c r="U260" s="282"/>
      <c r="V260" s="354"/>
      <c r="W260" s="355"/>
      <c r="X260" s="223">
        <v>161</v>
      </c>
      <c r="Y260" s="233" t="s">
        <v>63</v>
      </c>
      <c r="Z260" s="228" t="s">
        <v>2238</v>
      </c>
      <c r="AA260" s="228" t="s">
        <v>2239</v>
      </c>
    </row>
    <row r="261" spans="1:27" s="8" customFormat="1" ht="24.6" customHeight="1">
      <c r="A261" s="221">
        <v>162</v>
      </c>
      <c r="B261" s="222" t="s">
        <v>433</v>
      </c>
      <c r="C261" s="223">
        <v>3943</v>
      </c>
      <c r="D261" s="224">
        <v>14</v>
      </c>
      <c r="E261" s="223">
        <v>43</v>
      </c>
      <c r="F261" s="223" t="s">
        <v>1286</v>
      </c>
      <c r="G261" s="238">
        <v>23</v>
      </c>
      <c r="H261" s="238">
        <v>3</v>
      </c>
      <c r="I261" s="238">
        <v>68</v>
      </c>
      <c r="J261" s="306">
        <f>SUM(G261*400+H261*100+I261)</f>
        <v>9568</v>
      </c>
      <c r="K261" s="282"/>
      <c r="L261" s="306">
        <f t="shared" si="5"/>
        <v>9568</v>
      </c>
      <c r="M261" s="282"/>
      <c r="N261" s="282"/>
      <c r="O261" s="282"/>
      <c r="P261" s="282"/>
      <c r="Q261" s="282"/>
      <c r="R261" s="282"/>
      <c r="S261" s="233"/>
      <c r="T261" s="282"/>
      <c r="U261" s="282"/>
      <c r="V261" s="354"/>
      <c r="W261" s="355"/>
      <c r="X261" s="223">
        <v>162</v>
      </c>
      <c r="Y261" s="233" t="s">
        <v>70</v>
      </c>
      <c r="Z261" s="228" t="s">
        <v>2240</v>
      </c>
      <c r="AA261" s="228" t="s">
        <v>2241</v>
      </c>
    </row>
    <row r="262" spans="1:27" s="8" customFormat="1" ht="24.6" customHeight="1">
      <c r="A262" s="221">
        <v>163</v>
      </c>
      <c r="B262" s="222" t="s">
        <v>433</v>
      </c>
      <c r="C262" s="223">
        <v>7506</v>
      </c>
      <c r="D262" s="224">
        <v>162</v>
      </c>
      <c r="E262" s="223">
        <v>6</v>
      </c>
      <c r="F262" s="223" t="s">
        <v>1286</v>
      </c>
      <c r="G262" s="223">
        <v>10</v>
      </c>
      <c r="H262" s="279" t="s">
        <v>73</v>
      </c>
      <c r="I262" s="223">
        <v>63</v>
      </c>
      <c r="J262" s="306">
        <f>SUM(G262*400+I262)</f>
        <v>4063</v>
      </c>
      <c r="K262" s="282"/>
      <c r="L262" s="306">
        <f t="shared" si="5"/>
        <v>4063</v>
      </c>
      <c r="M262" s="282"/>
      <c r="N262" s="282"/>
      <c r="O262" s="282"/>
      <c r="P262" s="282"/>
      <c r="Q262" s="282"/>
      <c r="R262" s="282"/>
      <c r="S262" s="233"/>
      <c r="T262" s="282"/>
      <c r="U262" s="282"/>
      <c r="V262" s="354"/>
      <c r="W262" s="355"/>
      <c r="X262" s="223">
        <v>163</v>
      </c>
      <c r="Y262" s="233" t="s">
        <v>70</v>
      </c>
      <c r="Z262" s="228" t="s">
        <v>2242</v>
      </c>
      <c r="AA262" s="228" t="s">
        <v>2243</v>
      </c>
    </row>
    <row r="263" spans="1:27" s="8" customFormat="1" ht="24.6" customHeight="1">
      <c r="A263" s="221">
        <v>164</v>
      </c>
      <c r="B263" s="222" t="s">
        <v>433</v>
      </c>
      <c r="C263" s="223">
        <v>2951</v>
      </c>
      <c r="D263" s="224">
        <v>68</v>
      </c>
      <c r="E263" s="223">
        <v>51</v>
      </c>
      <c r="F263" s="223" t="s">
        <v>1286</v>
      </c>
      <c r="G263" s="223">
        <v>28</v>
      </c>
      <c r="H263" s="279" t="s">
        <v>73</v>
      </c>
      <c r="I263" s="279" t="s">
        <v>73</v>
      </c>
      <c r="J263" s="306">
        <f>SUM(G263*400)</f>
        <v>11200</v>
      </c>
      <c r="K263" s="282"/>
      <c r="L263" s="306">
        <f t="shared" si="5"/>
        <v>11200</v>
      </c>
      <c r="M263" s="282"/>
      <c r="N263" s="282"/>
      <c r="O263" s="282"/>
      <c r="P263" s="282"/>
      <c r="Q263" s="282"/>
      <c r="R263" s="282"/>
      <c r="S263" s="233"/>
      <c r="T263" s="282"/>
      <c r="U263" s="282"/>
      <c r="V263" s="354"/>
      <c r="W263" s="355"/>
      <c r="X263" s="223">
        <v>164</v>
      </c>
      <c r="Y263" s="233" t="s">
        <v>70</v>
      </c>
      <c r="Z263" s="228" t="s">
        <v>2244</v>
      </c>
      <c r="AA263" s="228" t="s">
        <v>2245</v>
      </c>
    </row>
    <row r="264" spans="1:27" s="8" customFormat="1" ht="24.6" customHeight="1">
      <c r="A264" s="221"/>
      <c r="B264" s="222"/>
      <c r="C264" s="223"/>
      <c r="D264" s="224"/>
      <c r="E264" s="223"/>
      <c r="F264" s="223"/>
      <c r="G264" s="223"/>
      <c r="H264" s="223"/>
      <c r="I264" s="223"/>
      <c r="J264" s="306"/>
      <c r="K264" s="282"/>
      <c r="L264" s="306">
        <f t="shared" si="5"/>
        <v>0</v>
      </c>
      <c r="M264" s="282"/>
      <c r="N264" s="282"/>
      <c r="O264" s="282"/>
      <c r="P264" s="282"/>
      <c r="Q264" s="282"/>
      <c r="R264" s="282"/>
      <c r="S264" s="233"/>
      <c r="T264" s="282"/>
      <c r="U264" s="282"/>
      <c r="V264" s="354"/>
      <c r="W264" s="355"/>
      <c r="X264" s="223"/>
      <c r="Y264" s="233" t="s">
        <v>63</v>
      </c>
      <c r="Z264" s="228" t="s">
        <v>2246</v>
      </c>
      <c r="AA264" s="228" t="s">
        <v>2247</v>
      </c>
    </row>
    <row r="265" spans="1:27" s="8" customFormat="1" ht="24.6" customHeight="1">
      <c r="A265" s="221">
        <v>165</v>
      </c>
      <c r="B265" s="222" t="s">
        <v>433</v>
      </c>
      <c r="C265" s="223">
        <v>3457</v>
      </c>
      <c r="D265" s="224">
        <v>60</v>
      </c>
      <c r="E265" s="223">
        <v>57</v>
      </c>
      <c r="F265" s="223" t="s">
        <v>1286</v>
      </c>
      <c r="G265" s="223">
        <v>24</v>
      </c>
      <c r="H265" s="223">
        <v>2</v>
      </c>
      <c r="I265" s="223">
        <v>53</v>
      </c>
      <c r="J265" s="306">
        <f>SUM(G265*400+H265*100+I265)</f>
        <v>9853</v>
      </c>
      <c r="K265" s="282"/>
      <c r="L265" s="306">
        <f t="shared" si="5"/>
        <v>9853</v>
      </c>
      <c r="M265" s="282"/>
      <c r="N265" s="282"/>
      <c r="O265" s="282"/>
      <c r="P265" s="282"/>
      <c r="Q265" s="282"/>
      <c r="R265" s="282"/>
      <c r="S265" s="233"/>
      <c r="T265" s="282"/>
      <c r="U265" s="282"/>
      <c r="V265" s="354"/>
      <c r="W265" s="355"/>
      <c r="X265" s="223">
        <v>165</v>
      </c>
      <c r="Y265" s="233" t="s">
        <v>86</v>
      </c>
      <c r="Z265" s="228" t="s">
        <v>2248</v>
      </c>
      <c r="AA265" s="228" t="s">
        <v>2249</v>
      </c>
    </row>
    <row r="266" spans="1:27" s="8" customFormat="1" ht="24.6" customHeight="1">
      <c r="A266" s="221"/>
      <c r="B266" s="222"/>
      <c r="C266" s="223"/>
      <c r="D266" s="224"/>
      <c r="E266" s="223"/>
      <c r="F266" s="223"/>
      <c r="G266" s="223"/>
      <c r="H266" s="223"/>
      <c r="I266" s="223"/>
      <c r="J266" s="306"/>
      <c r="K266" s="282"/>
      <c r="L266" s="306">
        <f t="shared" si="5"/>
        <v>0</v>
      </c>
      <c r="M266" s="282"/>
      <c r="N266" s="282"/>
      <c r="O266" s="282"/>
      <c r="P266" s="282"/>
      <c r="Q266" s="282"/>
      <c r="R266" s="282"/>
      <c r="S266" s="233"/>
      <c r="T266" s="282"/>
      <c r="U266" s="282"/>
      <c r="V266" s="354"/>
      <c r="W266" s="355"/>
      <c r="X266" s="223"/>
      <c r="Y266" s="233" t="s">
        <v>63</v>
      </c>
      <c r="Z266" s="228" t="s">
        <v>2250</v>
      </c>
      <c r="AA266" s="228" t="s">
        <v>2251</v>
      </c>
    </row>
    <row r="267" spans="1:27" s="8" customFormat="1" ht="24.6" customHeight="1">
      <c r="A267" s="221">
        <v>166</v>
      </c>
      <c r="B267" s="222" t="s">
        <v>433</v>
      </c>
      <c r="C267" s="223">
        <v>3458</v>
      </c>
      <c r="D267" s="224">
        <v>45</v>
      </c>
      <c r="E267" s="223">
        <v>58</v>
      </c>
      <c r="F267" s="223" t="s">
        <v>1286</v>
      </c>
      <c r="G267" s="223">
        <v>17</v>
      </c>
      <c r="H267" s="279" t="s">
        <v>73</v>
      </c>
      <c r="I267" s="279">
        <v>42</v>
      </c>
      <c r="J267" s="306">
        <f>SUM(G267*400+I267)</f>
        <v>6842</v>
      </c>
      <c r="K267" s="282"/>
      <c r="L267" s="306">
        <f t="shared" si="5"/>
        <v>6842</v>
      </c>
      <c r="M267" s="282"/>
      <c r="N267" s="282"/>
      <c r="O267" s="282"/>
      <c r="P267" s="282"/>
      <c r="Q267" s="282"/>
      <c r="R267" s="282"/>
      <c r="S267" s="233"/>
      <c r="T267" s="282"/>
      <c r="U267" s="282"/>
      <c r="V267" s="354"/>
      <c r="W267" s="355"/>
      <c r="X267" s="223">
        <v>166</v>
      </c>
      <c r="Y267" s="233" t="s">
        <v>63</v>
      </c>
      <c r="Z267" s="228" t="s">
        <v>2252</v>
      </c>
      <c r="AA267" s="228" t="s">
        <v>2253</v>
      </c>
    </row>
    <row r="268" spans="1:27" s="8" customFormat="1" ht="24.6" customHeight="1">
      <c r="A268" s="221">
        <v>167</v>
      </c>
      <c r="B268" s="222" t="s">
        <v>433</v>
      </c>
      <c r="C268" s="223">
        <v>1263</v>
      </c>
      <c r="D268" s="224">
        <v>36</v>
      </c>
      <c r="E268" s="223">
        <v>63</v>
      </c>
      <c r="F268" s="223" t="s">
        <v>1286</v>
      </c>
      <c r="G268" s="223">
        <v>14</v>
      </c>
      <c r="H268" s="223">
        <v>2</v>
      </c>
      <c r="I268" s="223">
        <v>48</v>
      </c>
      <c r="J268" s="306">
        <f>SUM(G268*400+H268*100+I268)</f>
        <v>5848</v>
      </c>
      <c r="K268" s="282"/>
      <c r="L268" s="306">
        <f t="shared" si="5"/>
        <v>5848</v>
      </c>
      <c r="M268" s="282"/>
      <c r="N268" s="282"/>
      <c r="O268" s="282"/>
      <c r="P268" s="282"/>
      <c r="Q268" s="282"/>
      <c r="R268" s="282"/>
      <c r="S268" s="233"/>
      <c r="T268" s="282"/>
      <c r="U268" s="282"/>
      <c r="V268" s="354"/>
      <c r="W268" s="355"/>
      <c r="X268" s="223">
        <v>167</v>
      </c>
      <c r="Y268" s="233" t="s">
        <v>70</v>
      </c>
      <c r="Z268" s="228" t="s">
        <v>2254</v>
      </c>
      <c r="AA268" s="228" t="s">
        <v>2255</v>
      </c>
    </row>
    <row r="269" spans="1:27" s="15" customFormat="1" ht="24.6" customHeight="1">
      <c r="A269" s="255">
        <v>168</v>
      </c>
      <c r="B269" s="260" t="s">
        <v>433</v>
      </c>
      <c r="C269" s="261" t="s">
        <v>249</v>
      </c>
      <c r="D269" s="224">
        <v>106</v>
      </c>
      <c r="E269" s="261" t="s">
        <v>249</v>
      </c>
      <c r="F269" s="261" t="s">
        <v>1286</v>
      </c>
      <c r="G269" s="261">
        <v>25</v>
      </c>
      <c r="H269" s="261">
        <v>2</v>
      </c>
      <c r="I269" s="261">
        <v>53</v>
      </c>
      <c r="J269" s="306">
        <f>SUM(G269*400+H269*100+I269)</f>
        <v>10253</v>
      </c>
      <c r="K269" s="314"/>
      <c r="L269" s="306">
        <f t="shared" si="5"/>
        <v>10253</v>
      </c>
      <c r="M269" s="314"/>
      <c r="N269" s="314"/>
      <c r="O269" s="314"/>
      <c r="P269" s="314"/>
      <c r="Q269" s="314"/>
      <c r="R269" s="314"/>
      <c r="S269" s="233"/>
      <c r="T269" s="314"/>
      <c r="U269" s="314"/>
      <c r="V269" s="356"/>
      <c r="W269" s="357"/>
      <c r="X269" s="261">
        <v>168</v>
      </c>
      <c r="Y269" s="283" t="s">
        <v>70</v>
      </c>
      <c r="Z269" s="284" t="s">
        <v>2256</v>
      </c>
      <c r="AA269" s="284" t="s">
        <v>2257</v>
      </c>
    </row>
    <row r="270" spans="1:27" s="15" customFormat="1" ht="24.6" customHeight="1">
      <c r="A270" s="255">
        <v>169</v>
      </c>
      <c r="B270" s="260" t="s">
        <v>433</v>
      </c>
      <c r="C270" s="261" t="s">
        <v>249</v>
      </c>
      <c r="D270" s="224">
        <v>91</v>
      </c>
      <c r="E270" s="261" t="s">
        <v>249</v>
      </c>
      <c r="F270" s="261" t="s">
        <v>1286</v>
      </c>
      <c r="G270" s="261">
        <v>23</v>
      </c>
      <c r="H270" s="279" t="s">
        <v>73</v>
      </c>
      <c r="I270" s="322" t="s">
        <v>846</v>
      </c>
      <c r="J270" s="306">
        <f>SUM(G270*400+I270)</f>
        <v>9202</v>
      </c>
      <c r="K270" s="314"/>
      <c r="L270" s="306">
        <f t="shared" si="5"/>
        <v>9202</v>
      </c>
      <c r="M270" s="314"/>
      <c r="N270" s="314"/>
      <c r="O270" s="314"/>
      <c r="P270" s="314"/>
      <c r="Q270" s="314"/>
      <c r="R270" s="314"/>
      <c r="S270" s="233"/>
      <c r="T270" s="314"/>
      <c r="U270" s="314"/>
      <c r="V270" s="356"/>
      <c r="W270" s="357"/>
      <c r="X270" s="261">
        <v>169</v>
      </c>
      <c r="Y270" s="283"/>
      <c r="Z270" s="284" t="s">
        <v>2258</v>
      </c>
      <c r="AA270" s="284"/>
    </row>
    <row r="271" spans="1:27" s="15" customFormat="1" ht="24.6" customHeight="1">
      <c r="A271" s="255"/>
      <c r="B271" s="260"/>
      <c r="C271" s="261" t="s">
        <v>550</v>
      </c>
      <c r="D271" s="224"/>
      <c r="E271" s="261"/>
      <c r="F271" s="223"/>
      <c r="G271" s="261"/>
      <c r="H271" s="261"/>
      <c r="I271" s="261"/>
      <c r="J271" s="306"/>
      <c r="K271" s="314"/>
      <c r="L271" s="306">
        <f t="shared" si="5"/>
        <v>0</v>
      </c>
      <c r="M271" s="314"/>
      <c r="N271" s="314"/>
      <c r="O271" s="314"/>
      <c r="P271" s="314"/>
      <c r="Q271" s="314"/>
      <c r="R271" s="314"/>
      <c r="S271" s="233"/>
      <c r="T271" s="314"/>
      <c r="U271" s="314"/>
      <c r="V271" s="356"/>
      <c r="W271" s="357"/>
      <c r="X271" s="261"/>
      <c r="Y271" s="283"/>
      <c r="Z271" s="284"/>
      <c r="AA271" s="284"/>
    </row>
    <row r="272" spans="1:27" s="15" customFormat="1" ht="24.6" customHeight="1">
      <c r="A272" s="225">
        <v>170</v>
      </c>
      <c r="B272" s="226" t="s">
        <v>433</v>
      </c>
      <c r="C272" s="238">
        <v>2728</v>
      </c>
      <c r="D272" s="238">
        <v>117</v>
      </c>
      <c r="E272" s="238">
        <v>28</v>
      </c>
      <c r="F272" s="238" t="s">
        <v>1286</v>
      </c>
      <c r="G272" s="238">
        <v>18</v>
      </c>
      <c r="H272" s="279" t="s">
        <v>73</v>
      </c>
      <c r="I272" s="279" t="s">
        <v>73</v>
      </c>
      <c r="J272" s="306">
        <f>SUM(G272*400)</f>
        <v>7200</v>
      </c>
      <c r="K272" s="314"/>
      <c r="L272" s="306">
        <f t="shared" si="5"/>
        <v>7200</v>
      </c>
      <c r="M272" s="314"/>
      <c r="N272" s="314"/>
      <c r="O272" s="314"/>
      <c r="P272" s="314"/>
      <c r="Q272" s="314"/>
      <c r="R272" s="314"/>
      <c r="S272" s="233"/>
      <c r="T272" s="314"/>
      <c r="U272" s="314"/>
      <c r="V272" s="356"/>
      <c r="W272" s="357"/>
      <c r="X272" s="238">
        <v>170</v>
      </c>
      <c r="Y272" s="232" t="s">
        <v>70</v>
      </c>
      <c r="Z272" s="230" t="s">
        <v>2259</v>
      </c>
      <c r="AA272" s="230" t="s">
        <v>2260</v>
      </c>
    </row>
    <row r="273" spans="1:27" s="8" customFormat="1" ht="24.6" customHeight="1">
      <c r="A273" s="221">
        <v>171</v>
      </c>
      <c r="B273" s="222" t="s">
        <v>433</v>
      </c>
      <c r="C273" s="223">
        <v>6208</v>
      </c>
      <c r="D273" s="223">
        <v>146</v>
      </c>
      <c r="E273" s="223">
        <v>8</v>
      </c>
      <c r="F273" s="223" t="s">
        <v>1286</v>
      </c>
      <c r="G273" s="223">
        <v>27</v>
      </c>
      <c r="H273" s="223">
        <v>3</v>
      </c>
      <c r="I273" s="223">
        <v>13</v>
      </c>
      <c r="J273" s="306">
        <f>SUM(G273*400+H273*100+I273)</f>
        <v>11113</v>
      </c>
      <c r="K273" s="282"/>
      <c r="L273" s="306">
        <f t="shared" si="5"/>
        <v>11113</v>
      </c>
      <c r="M273" s="282"/>
      <c r="N273" s="282"/>
      <c r="O273" s="282"/>
      <c r="P273" s="282"/>
      <c r="Q273" s="282"/>
      <c r="R273" s="282"/>
      <c r="S273" s="233"/>
      <c r="T273" s="282"/>
      <c r="U273" s="282"/>
      <c r="V273" s="354"/>
      <c r="W273" s="355"/>
      <c r="X273" s="223">
        <v>171</v>
      </c>
      <c r="Y273" s="233" t="s">
        <v>63</v>
      </c>
      <c r="Z273" s="228" t="s">
        <v>2261</v>
      </c>
      <c r="AA273" s="228" t="s">
        <v>2262</v>
      </c>
    </row>
    <row r="274" spans="1:27" s="8" customFormat="1" ht="24.6" customHeight="1">
      <c r="A274" s="221"/>
      <c r="B274" s="222" t="s">
        <v>433</v>
      </c>
      <c r="C274" s="223">
        <v>4214</v>
      </c>
      <c r="D274" s="223">
        <v>48</v>
      </c>
      <c r="E274" s="223">
        <v>14</v>
      </c>
      <c r="F274" s="223"/>
      <c r="G274" s="223">
        <v>9</v>
      </c>
      <c r="H274" s="279" t="s">
        <v>73</v>
      </c>
      <c r="I274" s="223">
        <v>99</v>
      </c>
      <c r="J274" s="306">
        <f>SUM(G274*400+I274)</f>
        <v>3699</v>
      </c>
      <c r="K274" s="282"/>
      <c r="L274" s="306">
        <f t="shared" si="5"/>
        <v>3699</v>
      </c>
      <c r="M274" s="282"/>
      <c r="N274" s="282"/>
      <c r="O274" s="282"/>
      <c r="P274" s="282"/>
      <c r="Q274" s="282"/>
      <c r="R274" s="282"/>
      <c r="S274" s="233"/>
      <c r="T274" s="282"/>
      <c r="U274" s="282"/>
      <c r="V274" s="354"/>
      <c r="W274" s="355"/>
      <c r="X274" s="223"/>
      <c r="Y274" s="233"/>
      <c r="Z274" s="228"/>
      <c r="AA274" s="228"/>
    </row>
    <row r="275" spans="1:27" s="8" customFormat="1" ht="24.6" customHeight="1">
      <c r="A275" s="221"/>
      <c r="B275" s="222" t="s">
        <v>433</v>
      </c>
      <c r="C275" s="223">
        <v>4482</v>
      </c>
      <c r="D275" s="223">
        <v>34</v>
      </c>
      <c r="E275" s="223">
        <v>82</v>
      </c>
      <c r="F275" s="223"/>
      <c r="G275" s="223">
        <v>28</v>
      </c>
      <c r="H275" s="279" t="s">
        <v>73</v>
      </c>
      <c r="I275" s="279" t="s">
        <v>73</v>
      </c>
      <c r="J275" s="306">
        <f>SUM(G275*400)</f>
        <v>11200</v>
      </c>
      <c r="K275" s="282"/>
      <c r="L275" s="306">
        <f t="shared" si="5"/>
        <v>11200</v>
      </c>
      <c r="M275" s="282"/>
      <c r="N275" s="282"/>
      <c r="O275" s="282"/>
      <c r="P275" s="282"/>
      <c r="Q275" s="282"/>
      <c r="R275" s="282"/>
      <c r="S275" s="233"/>
      <c r="T275" s="282"/>
      <c r="U275" s="282"/>
      <c r="V275" s="354"/>
      <c r="W275" s="355"/>
      <c r="X275" s="223"/>
      <c r="Y275" s="233"/>
      <c r="Z275" s="228"/>
      <c r="AA275" s="228"/>
    </row>
    <row r="276" spans="1:27" s="8" customFormat="1" ht="24.6" customHeight="1">
      <c r="A276" s="221">
        <v>172</v>
      </c>
      <c r="B276" s="222" t="s">
        <v>433</v>
      </c>
      <c r="C276" s="223">
        <v>3306</v>
      </c>
      <c r="D276" s="224">
        <v>71</v>
      </c>
      <c r="E276" s="223">
        <v>6</v>
      </c>
      <c r="F276" s="223" t="s">
        <v>1286</v>
      </c>
      <c r="G276" s="223">
        <v>6</v>
      </c>
      <c r="H276" s="279" t="s">
        <v>73</v>
      </c>
      <c r="I276" s="279" t="s">
        <v>73</v>
      </c>
      <c r="J276" s="306">
        <f>SUM(G276*400)</f>
        <v>2400</v>
      </c>
      <c r="K276" s="282"/>
      <c r="L276" s="306">
        <f t="shared" si="5"/>
        <v>2400</v>
      </c>
      <c r="M276" s="282"/>
      <c r="N276" s="282"/>
      <c r="O276" s="282"/>
      <c r="P276" s="282"/>
      <c r="Q276" s="282"/>
      <c r="R276" s="282"/>
      <c r="S276" s="233"/>
      <c r="T276" s="282"/>
      <c r="U276" s="282"/>
      <c r="V276" s="354"/>
      <c r="W276" s="355"/>
      <c r="X276" s="223">
        <v>172</v>
      </c>
      <c r="Y276" s="233" t="s">
        <v>63</v>
      </c>
      <c r="Z276" s="228" t="s">
        <v>2263</v>
      </c>
      <c r="AA276" s="228" t="s">
        <v>2264</v>
      </c>
    </row>
    <row r="277" spans="1:27" s="8" customFormat="1" ht="24.6" customHeight="1">
      <c r="A277" s="221">
        <v>173</v>
      </c>
      <c r="B277" s="222" t="s">
        <v>433</v>
      </c>
      <c r="C277" s="223">
        <v>7773</v>
      </c>
      <c r="D277" s="224">
        <v>199</v>
      </c>
      <c r="E277" s="223">
        <v>73</v>
      </c>
      <c r="F277" s="223" t="s">
        <v>1286</v>
      </c>
      <c r="G277" s="223">
        <v>2</v>
      </c>
      <c r="H277" s="223">
        <v>3</v>
      </c>
      <c r="I277" s="279" t="s">
        <v>102</v>
      </c>
      <c r="J277" s="306">
        <f>SUM(G277*400+H277*100+I277)</f>
        <v>1103</v>
      </c>
      <c r="K277" s="282"/>
      <c r="L277" s="306">
        <f t="shared" si="5"/>
        <v>1103</v>
      </c>
      <c r="M277" s="282"/>
      <c r="N277" s="282"/>
      <c r="O277" s="282"/>
      <c r="P277" s="282"/>
      <c r="Q277" s="282"/>
      <c r="R277" s="282"/>
      <c r="S277" s="233"/>
      <c r="T277" s="282"/>
      <c r="U277" s="282"/>
      <c r="V277" s="354"/>
      <c r="W277" s="355"/>
      <c r="X277" s="223">
        <v>173</v>
      </c>
      <c r="Y277" s="233" t="s">
        <v>70</v>
      </c>
      <c r="Z277" s="228" t="s">
        <v>2265</v>
      </c>
      <c r="AA277" s="228" t="s">
        <v>2266</v>
      </c>
    </row>
    <row r="278" spans="1:27" s="8" customFormat="1" ht="24.6" customHeight="1">
      <c r="A278" s="221"/>
      <c r="B278" s="222" t="s">
        <v>433</v>
      </c>
      <c r="C278" s="223">
        <v>4246</v>
      </c>
      <c r="D278" s="224">
        <v>115</v>
      </c>
      <c r="E278" s="223">
        <v>46</v>
      </c>
      <c r="F278" s="223"/>
      <c r="G278" s="223">
        <v>20</v>
      </c>
      <c r="H278" s="223">
        <v>1</v>
      </c>
      <c r="I278" s="279">
        <v>88</v>
      </c>
      <c r="J278" s="306">
        <f>SUM(G278*400+H278*100+I278)</f>
        <v>8188</v>
      </c>
      <c r="K278" s="282"/>
      <c r="L278" s="306">
        <f t="shared" si="5"/>
        <v>8188</v>
      </c>
      <c r="M278" s="282"/>
      <c r="N278" s="282"/>
      <c r="O278" s="282"/>
      <c r="P278" s="282"/>
      <c r="Q278" s="282"/>
      <c r="R278" s="282"/>
      <c r="S278" s="233"/>
      <c r="T278" s="282"/>
      <c r="U278" s="282"/>
      <c r="V278" s="354"/>
      <c r="W278" s="355"/>
      <c r="X278" s="223"/>
      <c r="Y278" s="233"/>
      <c r="Z278" s="228"/>
      <c r="AA278" s="228"/>
    </row>
    <row r="279" spans="1:27" s="8" customFormat="1" ht="24.6" customHeight="1">
      <c r="A279" s="221">
        <v>174</v>
      </c>
      <c r="B279" s="222" t="s">
        <v>433</v>
      </c>
      <c r="C279" s="223">
        <v>3312</v>
      </c>
      <c r="D279" s="224">
        <v>36</v>
      </c>
      <c r="E279" s="223">
        <v>12</v>
      </c>
      <c r="F279" s="223" t="s">
        <v>1286</v>
      </c>
      <c r="G279" s="223">
        <v>13</v>
      </c>
      <c r="H279" s="279" t="s">
        <v>73</v>
      </c>
      <c r="I279" s="223">
        <v>18</v>
      </c>
      <c r="J279" s="306">
        <f>SUM(G279*400+I279)</f>
        <v>5218</v>
      </c>
      <c r="K279" s="282"/>
      <c r="L279" s="306">
        <f t="shared" si="5"/>
        <v>5218</v>
      </c>
      <c r="M279" s="282"/>
      <c r="N279" s="282"/>
      <c r="O279" s="282"/>
      <c r="P279" s="282"/>
      <c r="Q279" s="282"/>
      <c r="R279" s="282"/>
      <c r="S279" s="233"/>
      <c r="T279" s="282"/>
      <c r="U279" s="282"/>
      <c r="V279" s="354"/>
      <c r="W279" s="355"/>
      <c r="X279" s="223">
        <v>174</v>
      </c>
      <c r="Y279" s="233" t="s">
        <v>70</v>
      </c>
      <c r="Z279" s="228" t="s">
        <v>2267</v>
      </c>
      <c r="AA279" s="228" t="s">
        <v>2268</v>
      </c>
    </row>
    <row r="280" spans="1:27" s="8" customFormat="1" ht="24.6" customHeight="1">
      <c r="A280" s="221"/>
      <c r="B280" s="222" t="s">
        <v>433</v>
      </c>
      <c r="C280" s="223">
        <v>3310</v>
      </c>
      <c r="D280" s="224">
        <v>53</v>
      </c>
      <c r="E280" s="223">
        <v>10</v>
      </c>
      <c r="F280" s="223"/>
      <c r="G280" s="223">
        <v>5</v>
      </c>
      <c r="H280" s="279" t="s">
        <v>73</v>
      </c>
      <c r="I280" s="223">
        <v>82</v>
      </c>
      <c r="J280" s="306">
        <f>SUM(G280*400+I280)</f>
        <v>2082</v>
      </c>
      <c r="K280" s="282"/>
      <c r="L280" s="306">
        <f t="shared" si="5"/>
        <v>2082</v>
      </c>
      <c r="M280" s="282"/>
      <c r="N280" s="282"/>
      <c r="O280" s="282"/>
      <c r="P280" s="282"/>
      <c r="Q280" s="282"/>
      <c r="R280" s="282"/>
      <c r="S280" s="233"/>
      <c r="T280" s="282"/>
      <c r="U280" s="282"/>
      <c r="V280" s="354"/>
      <c r="W280" s="355"/>
      <c r="X280" s="223"/>
      <c r="Y280" s="233"/>
      <c r="Z280" s="228"/>
      <c r="AA280" s="228"/>
    </row>
    <row r="281" spans="1:27" s="8" customFormat="1" ht="24.6" customHeight="1">
      <c r="A281" s="221">
        <v>175</v>
      </c>
      <c r="B281" s="222" t="s">
        <v>433</v>
      </c>
      <c r="C281" s="223">
        <v>5172</v>
      </c>
      <c r="D281" s="224">
        <v>33</v>
      </c>
      <c r="E281" s="223">
        <v>72</v>
      </c>
      <c r="F281" s="223" t="s">
        <v>1286</v>
      </c>
      <c r="G281" s="238">
        <v>26</v>
      </c>
      <c r="H281" s="238">
        <v>2</v>
      </c>
      <c r="I281" s="238">
        <v>26</v>
      </c>
      <c r="J281" s="306">
        <f>SUM(G281*400+H281*100+I281)</f>
        <v>10626</v>
      </c>
      <c r="K281" s="282"/>
      <c r="L281" s="306">
        <f t="shared" si="5"/>
        <v>10626</v>
      </c>
      <c r="M281" s="282"/>
      <c r="N281" s="282"/>
      <c r="O281" s="282"/>
      <c r="P281" s="282"/>
      <c r="Q281" s="282"/>
      <c r="R281" s="282"/>
      <c r="S281" s="233"/>
      <c r="T281" s="282"/>
      <c r="U281" s="282"/>
      <c r="V281" s="354"/>
      <c r="W281" s="355"/>
      <c r="X281" s="223">
        <v>175</v>
      </c>
      <c r="Y281" s="233" t="s">
        <v>70</v>
      </c>
      <c r="Z281" s="228" t="s">
        <v>2269</v>
      </c>
      <c r="AA281" s="228" t="s">
        <v>2270</v>
      </c>
    </row>
    <row r="282" spans="1:27" s="8" customFormat="1" ht="24.6" customHeight="1">
      <c r="A282" s="221">
        <v>176</v>
      </c>
      <c r="B282" s="222" t="s">
        <v>433</v>
      </c>
      <c r="C282" s="223">
        <v>3972</v>
      </c>
      <c r="D282" s="224">
        <v>57</v>
      </c>
      <c r="E282" s="223">
        <v>72</v>
      </c>
      <c r="F282" s="223" t="s">
        <v>1286</v>
      </c>
      <c r="G282" s="223">
        <v>14</v>
      </c>
      <c r="H282" s="279" t="s">
        <v>73</v>
      </c>
      <c r="I282" s="279" t="s">
        <v>73</v>
      </c>
      <c r="J282" s="306">
        <f>SUM(G282*400)</f>
        <v>5600</v>
      </c>
      <c r="K282" s="282"/>
      <c r="L282" s="306">
        <f t="shared" si="5"/>
        <v>5600</v>
      </c>
      <c r="M282" s="282"/>
      <c r="N282" s="282"/>
      <c r="O282" s="282"/>
      <c r="P282" s="282"/>
      <c r="Q282" s="282"/>
      <c r="R282" s="282"/>
      <c r="S282" s="233"/>
      <c r="T282" s="282"/>
      <c r="U282" s="282"/>
      <c r="V282" s="354"/>
      <c r="W282" s="355"/>
      <c r="X282" s="223">
        <v>176</v>
      </c>
      <c r="Y282" s="233" t="s">
        <v>63</v>
      </c>
      <c r="Z282" s="228" t="s">
        <v>2271</v>
      </c>
      <c r="AA282" s="228" t="s">
        <v>2272</v>
      </c>
    </row>
    <row r="283" spans="1:27" s="8" customFormat="1" ht="24.6" customHeight="1">
      <c r="A283" s="221">
        <v>177</v>
      </c>
      <c r="B283" s="222" t="s">
        <v>433</v>
      </c>
      <c r="C283" s="223">
        <v>3657</v>
      </c>
      <c r="D283" s="224">
        <v>35</v>
      </c>
      <c r="E283" s="223">
        <v>57</v>
      </c>
      <c r="F283" s="223" t="s">
        <v>1286</v>
      </c>
      <c r="G283" s="223">
        <v>9</v>
      </c>
      <c r="H283" s="279" t="s">
        <v>73</v>
      </c>
      <c r="I283" s="279" t="s">
        <v>73</v>
      </c>
      <c r="J283" s="306">
        <f>SUM(G283*400)</f>
        <v>3600</v>
      </c>
      <c r="K283" s="282"/>
      <c r="L283" s="306">
        <f t="shared" si="5"/>
        <v>3600</v>
      </c>
      <c r="M283" s="282"/>
      <c r="N283" s="282"/>
      <c r="O283" s="282"/>
      <c r="P283" s="282"/>
      <c r="Q283" s="282"/>
      <c r="R283" s="282"/>
      <c r="S283" s="233"/>
      <c r="T283" s="282"/>
      <c r="U283" s="282"/>
      <c r="V283" s="354"/>
      <c r="W283" s="355"/>
      <c r="X283" s="223">
        <v>177</v>
      </c>
      <c r="Y283" s="233" t="s">
        <v>63</v>
      </c>
      <c r="Z283" s="228" t="s">
        <v>2273</v>
      </c>
      <c r="AA283" s="228" t="s">
        <v>2274</v>
      </c>
    </row>
    <row r="284" spans="1:27" s="8" customFormat="1" ht="24.6" customHeight="1">
      <c r="A284" s="221"/>
      <c r="B284" s="222" t="s">
        <v>433</v>
      </c>
      <c r="C284" s="223">
        <v>1644</v>
      </c>
      <c r="D284" s="224">
        <v>17</v>
      </c>
      <c r="E284" s="223">
        <v>44</v>
      </c>
      <c r="F284" s="223"/>
      <c r="G284" s="223">
        <v>11</v>
      </c>
      <c r="H284" s="223">
        <v>2</v>
      </c>
      <c r="I284" s="279" t="s">
        <v>73</v>
      </c>
      <c r="J284" s="306">
        <f>SUM(G284*400+H284*100)</f>
        <v>4600</v>
      </c>
      <c r="K284" s="282"/>
      <c r="L284" s="306">
        <f t="shared" ref="L284:L292" si="6">SUM(G284*400+H284*100+I284)</f>
        <v>4600</v>
      </c>
      <c r="M284" s="282"/>
      <c r="N284" s="282"/>
      <c r="O284" s="282"/>
      <c r="P284" s="282"/>
      <c r="Q284" s="282"/>
      <c r="R284" s="282"/>
      <c r="S284" s="233"/>
      <c r="T284" s="282"/>
      <c r="U284" s="282"/>
      <c r="V284" s="354"/>
      <c r="W284" s="355"/>
      <c r="X284" s="223"/>
      <c r="Y284" s="233"/>
      <c r="Z284" s="228"/>
      <c r="AA284" s="228"/>
    </row>
    <row r="285" spans="1:27" s="15" customFormat="1" ht="24.6" customHeight="1">
      <c r="A285" s="255">
        <v>178</v>
      </c>
      <c r="B285" s="260" t="s">
        <v>433</v>
      </c>
      <c r="C285" s="261">
        <v>3041</v>
      </c>
      <c r="D285" s="224">
        <v>20</v>
      </c>
      <c r="E285" s="261">
        <v>41</v>
      </c>
      <c r="F285" s="261" t="s">
        <v>1286</v>
      </c>
      <c r="G285" s="261">
        <v>20</v>
      </c>
      <c r="H285" s="279">
        <v>2</v>
      </c>
      <c r="I285" s="279" t="s">
        <v>508</v>
      </c>
      <c r="J285" s="306">
        <f>SUM(G285*400+I285)</f>
        <v>8001</v>
      </c>
      <c r="K285" s="314"/>
      <c r="L285" s="306">
        <f t="shared" si="6"/>
        <v>8201</v>
      </c>
      <c r="M285" s="314"/>
      <c r="N285" s="314"/>
      <c r="O285" s="314"/>
      <c r="P285" s="314"/>
      <c r="Q285" s="314"/>
      <c r="R285" s="314"/>
      <c r="S285" s="233"/>
      <c r="T285" s="314"/>
      <c r="U285" s="314"/>
      <c r="V285" s="356"/>
      <c r="W285" s="357"/>
      <c r="X285" s="261">
        <v>178</v>
      </c>
      <c r="Y285" s="283" t="s">
        <v>70</v>
      </c>
      <c r="Z285" s="284" t="s">
        <v>2275</v>
      </c>
      <c r="AA285" s="284" t="s">
        <v>2276</v>
      </c>
    </row>
    <row r="286" spans="1:27" s="15" customFormat="1" ht="24.6" customHeight="1">
      <c r="A286" s="255"/>
      <c r="B286" s="260" t="s">
        <v>433</v>
      </c>
      <c r="C286" s="261">
        <v>3665</v>
      </c>
      <c r="D286" s="224">
        <v>4</v>
      </c>
      <c r="E286" s="261">
        <v>65</v>
      </c>
      <c r="F286" s="223"/>
      <c r="G286" s="261">
        <v>12</v>
      </c>
      <c r="H286" s="261">
        <v>0</v>
      </c>
      <c r="I286" s="261">
        <v>0</v>
      </c>
      <c r="J286" s="306">
        <f>SUM(G286*400+H286*100+I286)</f>
        <v>4800</v>
      </c>
      <c r="K286" s="314"/>
      <c r="L286" s="306">
        <f t="shared" si="6"/>
        <v>4800</v>
      </c>
      <c r="M286" s="314"/>
      <c r="N286" s="314"/>
      <c r="O286" s="314"/>
      <c r="P286" s="314"/>
      <c r="Q286" s="314"/>
      <c r="R286" s="314"/>
      <c r="S286" s="233"/>
      <c r="T286" s="314"/>
      <c r="U286" s="314"/>
      <c r="V286" s="356"/>
      <c r="W286" s="357"/>
      <c r="X286" s="261"/>
      <c r="Y286" s="283"/>
      <c r="Z286" s="284"/>
      <c r="AA286" s="284" t="s">
        <v>2277</v>
      </c>
    </row>
    <row r="287" spans="1:27" s="8" customFormat="1" ht="24.6" customHeight="1">
      <c r="A287" s="221">
        <v>179</v>
      </c>
      <c r="B287" s="222" t="s">
        <v>433</v>
      </c>
      <c r="C287" s="223">
        <v>5559</v>
      </c>
      <c r="D287" s="224">
        <v>154</v>
      </c>
      <c r="E287" s="223">
        <v>59</v>
      </c>
      <c r="F287" s="223" t="s">
        <v>1286</v>
      </c>
      <c r="G287" s="223">
        <v>25</v>
      </c>
      <c r="H287" s="279" t="s">
        <v>73</v>
      </c>
      <c r="I287" s="279" t="s">
        <v>508</v>
      </c>
      <c r="J287" s="306">
        <f>SUM(G287*400+I287)</f>
        <v>10001</v>
      </c>
      <c r="K287" s="282"/>
      <c r="L287" s="306">
        <f t="shared" si="6"/>
        <v>10001</v>
      </c>
      <c r="M287" s="282"/>
      <c r="N287" s="282"/>
      <c r="O287" s="282"/>
      <c r="P287" s="282"/>
      <c r="Q287" s="282"/>
      <c r="R287" s="282"/>
      <c r="S287" s="233"/>
      <c r="T287" s="282"/>
      <c r="U287" s="282"/>
      <c r="V287" s="354"/>
      <c r="W287" s="355"/>
      <c r="X287" s="223">
        <v>179</v>
      </c>
      <c r="Y287" s="233" t="s">
        <v>70</v>
      </c>
      <c r="Z287" s="228" t="s">
        <v>2278</v>
      </c>
      <c r="AA287" s="228" t="s">
        <v>2279</v>
      </c>
    </row>
    <row r="288" spans="1:27" s="8" customFormat="1" ht="24.6" customHeight="1">
      <c r="A288" s="221">
        <v>180</v>
      </c>
      <c r="B288" s="222" t="s">
        <v>433</v>
      </c>
      <c r="C288" s="223">
        <v>4187</v>
      </c>
      <c r="D288" s="224">
        <v>78</v>
      </c>
      <c r="E288" s="223">
        <v>87</v>
      </c>
      <c r="F288" s="223" t="s">
        <v>1286</v>
      </c>
      <c r="G288" s="223">
        <v>32</v>
      </c>
      <c r="H288" s="279" t="s">
        <v>73</v>
      </c>
      <c r="I288" s="279" t="s">
        <v>73</v>
      </c>
      <c r="J288" s="306">
        <f>SUM(G288*400)</f>
        <v>12800</v>
      </c>
      <c r="K288" s="282"/>
      <c r="L288" s="306">
        <f t="shared" si="6"/>
        <v>12800</v>
      </c>
      <c r="M288" s="282"/>
      <c r="N288" s="282"/>
      <c r="O288" s="282"/>
      <c r="P288" s="282"/>
      <c r="Q288" s="282"/>
      <c r="R288" s="282"/>
      <c r="S288" s="233"/>
      <c r="T288" s="282"/>
      <c r="U288" s="282"/>
      <c r="V288" s="354"/>
      <c r="W288" s="355"/>
      <c r="X288" s="223">
        <v>180</v>
      </c>
      <c r="Y288" s="233" t="s">
        <v>63</v>
      </c>
      <c r="Z288" s="228" t="s">
        <v>2280</v>
      </c>
      <c r="AA288" s="228" t="s">
        <v>2281</v>
      </c>
    </row>
    <row r="289" spans="1:27" s="8" customFormat="1" ht="24.6" customHeight="1">
      <c r="A289" s="221">
        <v>181</v>
      </c>
      <c r="B289" s="222" t="s">
        <v>433</v>
      </c>
      <c r="C289" s="223" t="s">
        <v>249</v>
      </c>
      <c r="D289" s="224">
        <v>102</v>
      </c>
      <c r="E289" s="223" t="s">
        <v>249</v>
      </c>
      <c r="F289" s="223" t="s">
        <v>1286</v>
      </c>
      <c r="G289" s="223">
        <v>9</v>
      </c>
      <c r="H289" s="223">
        <v>1</v>
      </c>
      <c r="I289" s="223">
        <v>23</v>
      </c>
      <c r="J289" s="306">
        <f>SUM(G289*400+H289*100+I289)</f>
        <v>3723</v>
      </c>
      <c r="K289" s="282"/>
      <c r="L289" s="306">
        <f t="shared" si="6"/>
        <v>3723</v>
      </c>
      <c r="M289" s="282"/>
      <c r="N289" s="282"/>
      <c r="O289" s="282"/>
      <c r="P289" s="282"/>
      <c r="Q289" s="282"/>
      <c r="R289" s="282"/>
      <c r="S289" s="233"/>
      <c r="T289" s="282"/>
      <c r="U289" s="282"/>
      <c r="V289" s="354"/>
      <c r="W289" s="355"/>
      <c r="X289" s="223">
        <v>181</v>
      </c>
      <c r="Y289" s="233" t="s">
        <v>63</v>
      </c>
      <c r="Z289" s="228" t="s">
        <v>2282</v>
      </c>
      <c r="AA289" s="228" t="s">
        <v>2283</v>
      </c>
    </row>
    <row r="290" spans="1:27" s="15" customFormat="1" ht="24.6" customHeight="1">
      <c r="A290" s="255">
        <v>182</v>
      </c>
      <c r="B290" s="260" t="s">
        <v>433</v>
      </c>
      <c r="C290" s="261" t="s">
        <v>249</v>
      </c>
      <c r="D290" s="224">
        <v>36</v>
      </c>
      <c r="E290" s="261" t="s">
        <v>249</v>
      </c>
      <c r="F290" s="261" t="s">
        <v>1286</v>
      </c>
      <c r="G290" s="261">
        <v>15</v>
      </c>
      <c r="H290" s="279" t="s">
        <v>73</v>
      </c>
      <c r="I290" s="279" t="s">
        <v>73</v>
      </c>
      <c r="J290" s="306">
        <f>SUM(G290*400)</f>
        <v>6000</v>
      </c>
      <c r="K290" s="314"/>
      <c r="L290" s="306">
        <f t="shared" si="6"/>
        <v>6000</v>
      </c>
      <c r="M290" s="314"/>
      <c r="N290" s="314"/>
      <c r="O290" s="314"/>
      <c r="P290" s="314"/>
      <c r="Q290" s="314"/>
      <c r="R290" s="314"/>
      <c r="S290" s="233"/>
      <c r="T290" s="314"/>
      <c r="U290" s="314"/>
      <c r="V290" s="356"/>
      <c r="W290" s="357"/>
      <c r="X290" s="261">
        <v>182</v>
      </c>
      <c r="Y290" s="283" t="s">
        <v>86</v>
      </c>
      <c r="Z290" s="284" t="s">
        <v>2284</v>
      </c>
      <c r="AA290" s="284" t="s">
        <v>2285</v>
      </c>
    </row>
    <row r="291" spans="1:27" s="15" customFormat="1" ht="24.6" customHeight="1">
      <c r="A291" s="255"/>
      <c r="B291" s="260"/>
      <c r="C291" s="261"/>
      <c r="D291" s="224"/>
      <c r="E291" s="261"/>
      <c r="F291" s="223"/>
      <c r="G291" s="261"/>
      <c r="H291" s="261"/>
      <c r="I291" s="261"/>
      <c r="J291" s="306"/>
      <c r="K291" s="314"/>
      <c r="L291" s="306">
        <f t="shared" si="6"/>
        <v>0</v>
      </c>
      <c r="M291" s="314"/>
      <c r="N291" s="314"/>
      <c r="O291" s="314"/>
      <c r="P291" s="314"/>
      <c r="Q291" s="314"/>
      <c r="R291" s="314"/>
      <c r="S291" s="233"/>
      <c r="T291" s="314"/>
      <c r="U291" s="314"/>
      <c r="V291" s="356"/>
      <c r="W291" s="357"/>
      <c r="X291" s="261"/>
      <c r="Y291" s="283" t="s">
        <v>70</v>
      </c>
      <c r="Z291" s="284" t="s">
        <v>2286</v>
      </c>
      <c r="AA291" s="284" t="s">
        <v>2287</v>
      </c>
    </row>
    <row r="292" spans="1:27" s="8" customFormat="1" ht="24.6" customHeight="1">
      <c r="A292" s="221">
        <v>183</v>
      </c>
      <c r="B292" s="222" t="s">
        <v>433</v>
      </c>
      <c r="C292" s="223">
        <v>2667</v>
      </c>
      <c r="D292" s="224">
        <v>20</v>
      </c>
      <c r="E292" s="223">
        <v>67</v>
      </c>
      <c r="F292" s="223" t="s">
        <v>1286</v>
      </c>
      <c r="G292" s="223">
        <v>3</v>
      </c>
      <c r="H292" s="223">
        <v>3</v>
      </c>
      <c r="I292" s="223">
        <v>92</v>
      </c>
      <c r="J292" s="306">
        <f>SUM(G292*400+H292*100+I292)</f>
        <v>1592</v>
      </c>
      <c r="K292" s="282"/>
      <c r="L292" s="306">
        <f t="shared" si="6"/>
        <v>1592</v>
      </c>
      <c r="M292" s="282"/>
      <c r="N292" s="223">
        <v>1</v>
      </c>
      <c r="O292" s="223"/>
      <c r="P292" s="223"/>
      <c r="Q292" s="223">
        <v>88</v>
      </c>
      <c r="R292" s="223"/>
      <c r="S292" s="282"/>
      <c r="T292" s="282"/>
      <c r="U292" s="282"/>
      <c r="V292" s="354"/>
      <c r="W292" s="354"/>
      <c r="X292" s="223">
        <v>183</v>
      </c>
      <c r="Y292" s="233" t="s">
        <v>70</v>
      </c>
      <c r="Z292" s="228" t="s">
        <v>2288</v>
      </c>
      <c r="AA292" s="228" t="s">
        <v>2289</v>
      </c>
    </row>
    <row r="293" spans="1:27" s="8" customFormat="1" ht="24.6" customHeight="1">
      <c r="A293" s="221"/>
      <c r="B293" s="222" t="s">
        <v>106</v>
      </c>
      <c r="C293" s="223" t="s">
        <v>84</v>
      </c>
      <c r="D293" s="223" t="s">
        <v>84</v>
      </c>
      <c r="E293" s="223" t="s">
        <v>84</v>
      </c>
      <c r="F293" s="223"/>
      <c r="G293" s="279" t="s">
        <v>73</v>
      </c>
      <c r="H293" s="223">
        <v>1</v>
      </c>
      <c r="I293" s="223">
        <v>60</v>
      </c>
      <c r="J293" s="306">
        <v>160</v>
      </c>
      <c r="K293" s="282">
        <v>156</v>
      </c>
      <c r="L293" s="306"/>
      <c r="M293" s="282"/>
      <c r="N293" s="223"/>
      <c r="O293" s="223"/>
      <c r="P293" s="223"/>
      <c r="Q293" s="223"/>
      <c r="R293" s="223"/>
      <c r="S293" s="233">
        <v>72</v>
      </c>
      <c r="T293" s="282"/>
      <c r="U293" s="233"/>
      <c r="V293" s="354">
        <v>1</v>
      </c>
      <c r="W293" s="355">
        <v>1</v>
      </c>
      <c r="X293" s="223"/>
      <c r="Y293" s="233"/>
      <c r="Z293" s="228"/>
      <c r="AA293" s="228"/>
    </row>
    <row r="294" spans="1:27" s="8" customFormat="1" ht="24.6" customHeight="1">
      <c r="A294" s="221"/>
      <c r="B294" s="222"/>
      <c r="C294" s="223"/>
      <c r="D294" s="224"/>
      <c r="E294" s="223"/>
      <c r="F294" s="223"/>
      <c r="G294" s="223"/>
      <c r="H294" s="223"/>
      <c r="I294" s="223"/>
      <c r="J294" s="306"/>
      <c r="K294" s="282"/>
      <c r="L294" s="306"/>
      <c r="M294" s="282">
        <v>4</v>
      </c>
      <c r="N294" s="282"/>
      <c r="O294" s="282"/>
      <c r="P294" s="282"/>
      <c r="Q294" s="223"/>
      <c r="R294" s="223"/>
      <c r="S294" s="233"/>
      <c r="T294" s="282">
        <v>16</v>
      </c>
      <c r="U294" s="233"/>
      <c r="V294" s="354">
        <v>5</v>
      </c>
      <c r="W294" s="355">
        <v>15</v>
      </c>
      <c r="X294" s="223"/>
      <c r="Y294" s="233"/>
      <c r="Z294" s="228"/>
      <c r="AA294" s="228"/>
    </row>
    <row r="295" spans="1:27" s="15" customFormat="1" ht="24.6" customHeight="1">
      <c r="A295" s="255">
        <v>184</v>
      </c>
      <c r="B295" s="260"/>
      <c r="C295" s="261"/>
      <c r="D295" s="224"/>
      <c r="E295" s="261"/>
      <c r="F295" s="261"/>
      <c r="G295" s="261"/>
      <c r="H295" s="261"/>
      <c r="I295" s="261"/>
      <c r="J295" s="306"/>
      <c r="K295" s="314"/>
      <c r="L295" s="306"/>
      <c r="M295" s="314"/>
      <c r="N295" s="314"/>
      <c r="O295" s="314"/>
      <c r="P295" s="314"/>
      <c r="Q295" s="314"/>
      <c r="R295" s="314"/>
      <c r="S295" s="233"/>
      <c r="T295" s="314"/>
      <c r="U295" s="314"/>
      <c r="V295" s="356"/>
      <c r="W295" s="357"/>
      <c r="X295" s="261">
        <v>184</v>
      </c>
      <c r="Y295" s="283"/>
      <c r="Z295" s="284"/>
      <c r="AA295" s="284"/>
    </row>
    <row r="296" spans="1:27" s="15" customFormat="1" ht="24.6" customHeight="1">
      <c r="A296" s="255">
        <v>185</v>
      </c>
      <c r="B296" s="260"/>
      <c r="C296" s="261"/>
      <c r="D296" s="224"/>
      <c r="E296" s="261"/>
      <c r="F296" s="261"/>
      <c r="G296" s="261"/>
      <c r="H296" s="261"/>
      <c r="I296" s="261"/>
      <c r="J296" s="306"/>
      <c r="K296" s="314"/>
      <c r="L296" s="306"/>
      <c r="M296" s="314"/>
      <c r="N296" s="314"/>
      <c r="O296" s="314"/>
      <c r="P296" s="314"/>
      <c r="Q296" s="314"/>
      <c r="R296" s="314"/>
      <c r="S296" s="233"/>
      <c r="T296" s="314"/>
      <c r="U296" s="314"/>
      <c r="V296" s="356"/>
      <c r="W296" s="357"/>
      <c r="X296" s="261">
        <v>185</v>
      </c>
      <c r="Y296" s="283"/>
      <c r="Z296" s="284"/>
      <c r="AA296" s="284"/>
    </row>
    <row r="297" spans="1:27" s="15" customFormat="1" ht="24.6" customHeight="1">
      <c r="A297" s="255">
        <v>186</v>
      </c>
      <c r="B297" s="260"/>
      <c r="C297" s="261"/>
      <c r="D297" s="224"/>
      <c r="E297" s="261"/>
      <c r="F297" s="261"/>
      <c r="G297" s="261"/>
      <c r="H297" s="261"/>
      <c r="I297" s="261"/>
      <c r="J297" s="306"/>
      <c r="K297" s="314"/>
      <c r="L297" s="306"/>
      <c r="M297" s="314"/>
      <c r="N297" s="314"/>
      <c r="O297" s="314"/>
      <c r="P297" s="314"/>
      <c r="Q297" s="314"/>
      <c r="R297" s="314"/>
      <c r="S297" s="233"/>
      <c r="T297" s="314"/>
      <c r="U297" s="314"/>
      <c r="V297" s="356"/>
      <c r="W297" s="357"/>
      <c r="X297" s="261">
        <v>186</v>
      </c>
      <c r="Y297" s="283"/>
      <c r="Z297" s="284"/>
      <c r="AA297" s="284"/>
    </row>
    <row r="298" spans="1:27" s="15" customFormat="1" ht="24.6" customHeight="1">
      <c r="A298" s="225">
        <v>187</v>
      </c>
      <c r="B298" s="226" t="s">
        <v>433</v>
      </c>
      <c r="C298" s="238">
        <v>3887</v>
      </c>
      <c r="D298" s="238">
        <v>67</v>
      </c>
      <c r="E298" s="238">
        <v>87</v>
      </c>
      <c r="F298" s="238" t="s">
        <v>1286</v>
      </c>
      <c r="G298" s="238">
        <v>16</v>
      </c>
      <c r="H298" s="279" t="s">
        <v>73</v>
      </c>
      <c r="I298" s="279" t="s">
        <v>73</v>
      </c>
      <c r="J298" s="306">
        <f>SUM(G298*400)</f>
        <v>6400</v>
      </c>
      <c r="K298" s="314"/>
      <c r="L298" s="306">
        <f t="shared" ref="L298:L319" si="7">SUM(G298*400+H298*100+I298)</f>
        <v>6400</v>
      </c>
      <c r="M298" s="314"/>
      <c r="N298" s="314"/>
      <c r="O298" s="314"/>
      <c r="P298" s="314"/>
      <c r="Q298" s="314"/>
      <c r="R298" s="314"/>
      <c r="S298" s="233"/>
      <c r="T298" s="314"/>
      <c r="U298" s="314"/>
      <c r="V298" s="356"/>
      <c r="W298" s="357"/>
      <c r="X298" s="238">
        <v>187</v>
      </c>
      <c r="Y298" s="232" t="s">
        <v>63</v>
      </c>
      <c r="Z298" s="230" t="s">
        <v>2290</v>
      </c>
      <c r="AA298" s="230" t="s">
        <v>2291</v>
      </c>
    </row>
    <row r="299" spans="1:27" s="15" customFormat="1" ht="24.6" customHeight="1">
      <c r="A299" s="225"/>
      <c r="B299" s="226"/>
      <c r="C299" s="238"/>
      <c r="D299" s="238"/>
      <c r="E299" s="238"/>
      <c r="F299" s="223"/>
      <c r="G299" s="238"/>
      <c r="H299" s="238"/>
      <c r="I299" s="238"/>
      <c r="J299" s="306"/>
      <c r="K299" s="314"/>
      <c r="L299" s="306">
        <f t="shared" si="7"/>
        <v>0</v>
      </c>
      <c r="M299" s="314"/>
      <c r="N299" s="314"/>
      <c r="O299" s="314"/>
      <c r="P299" s="314"/>
      <c r="Q299" s="314"/>
      <c r="R299" s="314"/>
      <c r="S299" s="233"/>
      <c r="T299" s="314"/>
      <c r="U299" s="314"/>
      <c r="V299" s="356"/>
      <c r="W299" s="357"/>
      <c r="X299" s="238"/>
      <c r="Y299" s="232"/>
      <c r="Z299" s="230"/>
      <c r="AA299" s="230" t="s">
        <v>2292</v>
      </c>
    </row>
    <row r="300" spans="1:27" s="8" customFormat="1" ht="24.6" customHeight="1">
      <c r="A300" s="221">
        <v>188</v>
      </c>
      <c r="B300" s="222" t="s">
        <v>433</v>
      </c>
      <c r="C300" s="223">
        <v>3878</v>
      </c>
      <c r="D300" s="224">
        <v>75</v>
      </c>
      <c r="E300" s="223">
        <v>78</v>
      </c>
      <c r="F300" s="223" t="s">
        <v>1286</v>
      </c>
      <c r="G300" s="238">
        <v>21</v>
      </c>
      <c r="H300" s="238">
        <v>1</v>
      </c>
      <c r="I300" s="238">
        <v>23</v>
      </c>
      <c r="J300" s="306">
        <f>SUM(G300*400+H300*100+I300)</f>
        <v>8523</v>
      </c>
      <c r="K300" s="282"/>
      <c r="L300" s="306">
        <f t="shared" si="7"/>
        <v>8523</v>
      </c>
      <c r="M300" s="282"/>
      <c r="N300" s="282"/>
      <c r="O300" s="282"/>
      <c r="P300" s="282"/>
      <c r="Q300" s="282"/>
      <c r="R300" s="282"/>
      <c r="S300" s="233"/>
      <c r="T300" s="282"/>
      <c r="U300" s="282"/>
      <c r="V300" s="354"/>
      <c r="W300" s="355"/>
      <c r="X300" s="223">
        <v>188</v>
      </c>
      <c r="Y300" s="233" t="s">
        <v>70</v>
      </c>
      <c r="Z300" s="228" t="s">
        <v>2293</v>
      </c>
      <c r="AA300" s="228" t="s">
        <v>2294</v>
      </c>
    </row>
    <row r="301" spans="1:27" s="15" customFormat="1" ht="24.6" customHeight="1">
      <c r="A301" s="255">
        <v>189</v>
      </c>
      <c r="B301" s="260" t="s">
        <v>433</v>
      </c>
      <c r="C301" s="261">
        <v>4371</v>
      </c>
      <c r="D301" s="224">
        <v>79</v>
      </c>
      <c r="E301" s="261">
        <v>71</v>
      </c>
      <c r="F301" s="261" t="s">
        <v>1286</v>
      </c>
      <c r="G301" s="261">
        <v>21</v>
      </c>
      <c r="H301" s="261">
        <v>1</v>
      </c>
      <c r="I301" s="261">
        <v>54</v>
      </c>
      <c r="J301" s="306">
        <f>SUM(G301*400+H301*100+I301)</f>
        <v>8554</v>
      </c>
      <c r="K301" s="314"/>
      <c r="L301" s="306">
        <f t="shared" si="7"/>
        <v>8554</v>
      </c>
      <c r="M301" s="314"/>
      <c r="N301" s="314"/>
      <c r="O301" s="314"/>
      <c r="P301" s="314"/>
      <c r="Q301" s="314"/>
      <c r="R301" s="314"/>
      <c r="S301" s="233"/>
      <c r="T301" s="314"/>
      <c r="U301" s="314"/>
      <c r="V301" s="356"/>
      <c r="W301" s="357"/>
      <c r="X301" s="261">
        <v>189</v>
      </c>
      <c r="Y301" s="283" t="s">
        <v>63</v>
      </c>
      <c r="Z301" s="284" t="s">
        <v>2295</v>
      </c>
      <c r="AA301" s="284" t="s">
        <v>2296</v>
      </c>
    </row>
    <row r="302" spans="1:27" s="15" customFormat="1" ht="24.6" customHeight="1">
      <c r="A302" s="255"/>
      <c r="B302" s="260"/>
      <c r="C302" s="261"/>
      <c r="D302" s="224"/>
      <c r="E302" s="261"/>
      <c r="F302" s="223"/>
      <c r="G302" s="261"/>
      <c r="H302" s="261"/>
      <c r="I302" s="261"/>
      <c r="J302" s="306"/>
      <c r="K302" s="314"/>
      <c r="L302" s="306">
        <f t="shared" si="7"/>
        <v>0</v>
      </c>
      <c r="M302" s="314"/>
      <c r="N302" s="314"/>
      <c r="O302" s="314"/>
      <c r="P302" s="314"/>
      <c r="Q302" s="314"/>
      <c r="R302" s="314"/>
      <c r="S302" s="233"/>
      <c r="T302" s="314"/>
      <c r="U302" s="314"/>
      <c r="V302" s="356"/>
      <c r="W302" s="357"/>
      <c r="X302" s="261"/>
      <c r="Y302" s="283"/>
      <c r="Z302" s="284"/>
      <c r="AA302" s="284"/>
    </row>
    <row r="303" spans="1:27" s="8" customFormat="1" ht="24.6" customHeight="1">
      <c r="A303" s="221">
        <v>190</v>
      </c>
      <c r="B303" s="222" t="s">
        <v>433</v>
      </c>
      <c r="C303" s="223">
        <v>4113</v>
      </c>
      <c r="D303" s="224">
        <v>8</v>
      </c>
      <c r="E303" s="223">
        <v>13</v>
      </c>
      <c r="F303" s="223" t="s">
        <v>1286</v>
      </c>
      <c r="G303" s="223">
        <v>14</v>
      </c>
      <c r="H303" s="223">
        <v>1</v>
      </c>
      <c r="I303" s="223">
        <v>18</v>
      </c>
      <c r="J303" s="306">
        <f>SUM(G303*400+H303*100+I303)</f>
        <v>5718</v>
      </c>
      <c r="K303" s="282"/>
      <c r="L303" s="306">
        <f t="shared" si="7"/>
        <v>5718</v>
      </c>
      <c r="M303" s="282"/>
      <c r="N303" s="282"/>
      <c r="O303" s="282"/>
      <c r="P303" s="282"/>
      <c r="Q303" s="282"/>
      <c r="R303" s="282"/>
      <c r="S303" s="233"/>
      <c r="T303" s="282"/>
      <c r="U303" s="282"/>
      <c r="V303" s="354"/>
      <c r="W303" s="355"/>
      <c r="X303" s="223">
        <v>190</v>
      </c>
      <c r="Y303" s="233" t="s">
        <v>63</v>
      </c>
      <c r="Z303" s="228" t="s">
        <v>2297</v>
      </c>
      <c r="AA303" s="228" t="s">
        <v>2298</v>
      </c>
    </row>
    <row r="304" spans="1:27" s="8" customFormat="1" ht="26.4" customHeight="1">
      <c r="A304" s="221">
        <v>191</v>
      </c>
      <c r="B304" s="222" t="s">
        <v>433</v>
      </c>
      <c r="C304" s="223">
        <v>5137</v>
      </c>
      <c r="D304" s="224">
        <v>58</v>
      </c>
      <c r="E304" s="223">
        <v>37</v>
      </c>
      <c r="F304" s="223" t="s">
        <v>1286</v>
      </c>
      <c r="G304" s="223">
        <v>12</v>
      </c>
      <c r="H304" s="279" t="s">
        <v>73</v>
      </c>
      <c r="I304" s="279" t="s">
        <v>73</v>
      </c>
      <c r="J304" s="306">
        <f>SUM(G304*400)</f>
        <v>4800</v>
      </c>
      <c r="K304" s="282"/>
      <c r="L304" s="306">
        <f t="shared" si="7"/>
        <v>4800</v>
      </c>
      <c r="M304" s="282"/>
      <c r="N304" s="282"/>
      <c r="O304" s="282"/>
      <c r="P304" s="282"/>
      <c r="Q304" s="282"/>
      <c r="R304" s="282"/>
      <c r="S304" s="233"/>
      <c r="T304" s="282"/>
      <c r="U304" s="282"/>
      <c r="V304" s="354"/>
      <c r="W304" s="355"/>
      <c r="X304" s="223">
        <v>191</v>
      </c>
      <c r="Y304" s="233" t="s">
        <v>63</v>
      </c>
      <c r="Z304" s="228" t="s">
        <v>2299</v>
      </c>
      <c r="AA304" s="228" t="s">
        <v>2300</v>
      </c>
    </row>
    <row r="305" spans="1:27" s="15" customFormat="1" ht="26.4" customHeight="1">
      <c r="A305" s="255">
        <v>192</v>
      </c>
      <c r="B305" s="260" t="s">
        <v>106</v>
      </c>
      <c r="C305" s="261" t="s">
        <v>84</v>
      </c>
      <c r="D305" s="224" t="s">
        <v>84</v>
      </c>
      <c r="E305" s="261"/>
      <c r="F305" s="261" t="s">
        <v>1286</v>
      </c>
      <c r="G305" s="261">
        <v>10</v>
      </c>
      <c r="H305" s="279" t="s">
        <v>73</v>
      </c>
      <c r="I305" s="279" t="s">
        <v>73</v>
      </c>
      <c r="J305" s="306">
        <f>SUM(G305*400)</f>
        <v>4000</v>
      </c>
      <c r="K305" s="314"/>
      <c r="L305" s="306">
        <f t="shared" si="7"/>
        <v>4000</v>
      </c>
      <c r="M305" s="314"/>
      <c r="N305" s="314"/>
      <c r="O305" s="314"/>
      <c r="P305" s="314"/>
      <c r="Q305" s="314"/>
      <c r="R305" s="314"/>
      <c r="S305" s="233"/>
      <c r="T305" s="314"/>
      <c r="U305" s="314"/>
      <c r="V305" s="356"/>
      <c r="W305" s="357"/>
      <c r="X305" s="261">
        <v>192</v>
      </c>
      <c r="Y305" s="283" t="s">
        <v>70</v>
      </c>
      <c r="Z305" s="284" t="s">
        <v>2301</v>
      </c>
      <c r="AA305" s="284" t="s">
        <v>2302</v>
      </c>
    </row>
    <row r="306" spans="1:27" s="8" customFormat="1" ht="26.4" customHeight="1">
      <c r="A306" s="221">
        <v>193</v>
      </c>
      <c r="B306" s="222" t="s">
        <v>433</v>
      </c>
      <c r="C306" s="223">
        <v>2897</v>
      </c>
      <c r="D306" s="224">
        <v>69</v>
      </c>
      <c r="E306" s="223">
        <v>97</v>
      </c>
      <c r="F306" s="223" t="s">
        <v>1286</v>
      </c>
      <c r="G306" s="223">
        <v>16</v>
      </c>
      <c r="H306" s="223">
        <v>1</v>
      </c>
      <c r="I306" s="223">
        <v>44</v>
      </c>
      <c r="J306" s="306">
        <f>SUM(G306*400+H306*100+I306)</f>
        <v>6544</v>
      </c>
      <c r="K306" s="282"/>
      <c r="L306" s="306">
        <f t="shared" si="7"/>
        <v>6544</v>
      </c>
      <c r="M306" s="282"/>
      <c r="N306" s="282"/>
      <c r="O306" s="282"/>
      <c r="P306" s="282"/>
      <c r="Q306" s="282"/>
      <c r="R306" s="282"/>
      <c r="S306" s="233"/>
      <c r="T306" s="282"/>
      <c r="U306" s="282"/>
      <c r="V306" s="354"/>
      <c r="W306" s="355"/>
      <c r="X306" s="223">
        <v>193</v>
      </c>
      <c r="Y306" s="233" t="s">
        <v>70</v>
      </c>
      <c r="Z306" s="228" t="s">
        <v>2303</v>
      </c>
      <c r="AA306" s="228" t="s">
        <v>2304</v>
      </c>
    </row>
    <row r="307" spans="1:27" s="8" customFormat="1" ht="26.4" customHeight="1">
      <c r="A307" s="221"/>
      <c r="B307" s="222"/>
      <c r="C307" s="223"/>
      <c r="D307" s="224"/>
      <c r="E307" s="223"/>
      <c r="F307" s="223"/>
      <c r="G307" s="223"/>
      <c r="H307" s="223"/>
      <c r="I307" s="223"/>
      <c r="J307" s="306"/>
      <c r="K307" s="282"/>
      <c r="L307" s="306">
        <f t="shared" si="7"/>
        <v>0</v>
      </c>
      <c r="M307" s="282"/>
      <c r="N307" s="282"/>
      <c r="O307" s="282"/>
      <c r="P307" s="282"/>
      <c r="Q307" s="282"/>
      <c r="R307" s="282"/>
      <c r="S307" s="233"/>
      <c r="T307" s="282"/>
      <c r="U307" s="282"/>
      <c r="V307" s="354"/>
      <c r="W307" s="355"/>
      <c r="X307" s="223"/>
      <c r="Y307" s="233"/>
      <c r="Z307" s="228"/>
      <c r="AA307" s="228"/>
    </row>
    <row r="308" spans="1:27" s="8" customFormat="1" ht="26.4" customHeight="1">
      <c r="A308" s="221">
        <v>194</v>
      </c>
      <c r="B308" s="222" t="s">
        <v>433</v>
      </c>
      <c r="C308" s="223">
        <v>7122</v>
      </c>
      <c r="D308" s="224">
        <v>45</v>
      </c>
      <c r="E308" s="223">
        <v>22</v>
      </c>
      <c r="F308" s="223" t="s">
        <v>1286</v>
      </c>
      <c r="G308" s="223">
        <v>12</v>
      </c>
      <c r="H308" s="279" t="s">
        <v>73</v>
      </c>
      <c r="I308" s="223">
        <v>41</v>
      </c>
      <c r="J308" s="306">
        <f>SUM(G308*400+I308)</f>
        <v>4841</v>
      </c>
      <c r="K308" s="282"/>
      <c r="L308" s="306">
        <f t="shared" si="7"/>
        <v>4841</v>
      </c>
      <c r="M308" s="282"/>
      <c r="N308" s="282"/>
      <c r="O308" s="282"/>
      <c r="P308" s="282"/>
      <c r="Q308" s="282"/>
      <c r="R308" s="282"/>
      <c r="S308" s="233"/>
      <c r="T308" s="282"/>
      <c r="U308" s="282"/>
      <c r="V308" s="354"/>
      <c r="W308" s="355"/>
      <c r="X308" s="223">
        <v>194</v>
      </c>
      <c r="Y308" s="233" t="s">
        <v>70</v>
      </c>
      <c r="Z308" s="228" t="s">
        <v>2305</v>
      </c>
      <c r="AA308" s="228" t="s">
        <v>2306</v>
      </c>
    </row>
    <row r="309" spans="1:27" s="8" customFormat="1" ht="26.4" customHeight="1">
      <c r="A309" s="221">
        <v>195</v>
      </c>
      <c r="B309" s="222" t="s">
        <v>433</v>
      </c>
      <c r="C309" s="223">
        <v>2376</v>
      </c>
      <c r="D309" s="224">
        <v>46</v>
      </c>
      <c r="E309" s="223">
        <v>76</v>
      </c>
      <c r="F309" s="223" t="s">
        <v>1286</v>
      </c>
      <c r="G309" s="223">
        <v>20</v>
      </c>
      <c r="H309" s="279" t="s">
        <v>73</v>
      </c>
      <c r="I309" s="279" t="s">
        <v>73</v>
      </c>
      <c r="J309" s="306">
        <f>SUM(G309*400)</f>
        <v>8000</v>
      </c>
      <c r="K309" s="282"/>
      <c r="L309" s="306">
        <f t="shared" si="7"/>
        <v>8000</v>
      </c>
      <c r="M309" s="282"/>
      <c r="N309" s="282"/>
      <c r="O309" s="282"/>
      <c r="P309" s="282"/>
      <c r="Q309" s="282"/>
      <c r="R309" s="282"/>
      <c r="S309" s="233"/>
      <c r="T309" s="282"/>
      <c r="U309" s="282"/>
      <c r="V309" s="354"/>
      <c r="W309" s="355"/>
      <c r="X309" s="223">
        <v>195</v>
      </c>
      <c r="Y309" s="233" t="s">
        <v>63</v>
      </c>
      <c r="Z309" s="228" t="s">
        <v>2307</v>
      </c>
      <c r="AA309" s="228" t="s">
        <v>2308</v>
      </c>
    </row>
    <row r="310" spans="1:27" s="8" customFormat="1" ht="26.4" customHeight="1">
      <c r="A310" s="221"/>
      <c r="B310" s="222"/>
      <c r="C310" s="223"/>
      <c r="D310" s="224"/>
      <c r="E310" s="223"/>
      <c r="F310" s="223"/>
      <c r="G310" s="223"/>
      <c r="H310" s="223"/>
      <c r="I310" s="223"/>
      <c r="J310" s="306"/>
      <c r="K310" s="282"/>
      <c r="L310" s="306">
        <f t="shared" si="7"/>
        <v>0</v>
      </c>
      <c r="M310" s="282"/>
      <c r="N310" s="282"/>
      <c r="O310" s="282"/>
      <c r="P310" s="282"/>
      <c r="Q310" s="282"/>
      <c r="R310" s="282"/>
      <c r="S310" s="233"/>
      <c r="T310" s="282"/>
      <c r="U310" s="282"/>
      <c r="V310" s="354"/>
      <c r="W310" s="355"/>
      <c r="X310" s="223"/>
      <c r="Y310" s="233" t="s">
        <v>70</v>
      </c>
      <c r="Z310" s="228" t="s">
        <v>2309</v>
      </c>
      <c r="AA310" s="228"/>
    </row>
    <row r="311" spans="1:27" s="15" customFormat="1" ht="26.4" customHeight="1">
      <c r="A311" s="225">
        <v>196</v>
      </c>
      <c r="B311" s="226" t="s">
        <v>433</v>
      </c>
      <c r="C311" s="238">
        <v>3912</v>
      </c>
      <c r="D311" s="238">
        <v>34</v>
      </c>
      <c r="E311" s="238">
        <v>12</v>
      </c>
      <c r="F311" s="238" t="s">
        <v>1286</v>
      </c>
      <c r="G311" s="238">
        <v>22</v>
      </c>
      <c r="H311" s="238">
        <v>3</v>
      </c>
      <c r="I311" s="238">
        <v>58</v>
      </c>
      <c r="J311" s="306">
        <f>SUM(G311*400+H311*100+I311)</f>
        <v>9158</v>
      </c>
      <c r="K311" s="314"/>
      <c r="L311" s="306">
        <f t="shared" si="7"/>
        <v>9158</v>
      </c>
      <c r="M311" s="314"/>
      <c r="N311" s="314"/>
      <c r="O311" s="314"/>
      <c r="P311" s="314"/>
      <c r="Q311" s="314"/>
      <c r="R311" s="314"/>
      <c r="S311" s="233"/>
      <c r="T311" s="314"/>
      <c r="U311" s="314"/>
      <c r="V311" s="356"/>
      <c r="W311" s="357"/>
      <c r="X311" s="238">
        <v>196</v>
      </c>
      <c r="Y311" s="232" t="s">
        <v>70</v>
      </c>
      <c r="Z311" s="230" t="s">
        <v>2310</v>
      </c>
      <c r="AA311" s="230" t="s">
        <v>2311</v>
      </c>
    </row>
    <row r="312" spans="1:27" s="15" customFormat="1" ht="26.4" customHeight="1">
      <c r="A312" s="225">
        <v>197</v>
      </c>
      <c r="B312" s="226" t="s">
        <v>433</v>
      </c>
      <c r="C312" s="238">
        <v>4677</v>
      </c>
      <c r="D312" s="238">
        <v>52</v>
      </c>
      <c r="E312" s="238">
        <v>77</v>
      </c>
      <c r="F312" s="238" t="s">
        <v>1286</v>
      </c>
      <c r="G312" s="238">
        <v>22</v>
      </c>
      <c r="H312" s="238">
        <v>3</v>
      </c>
      <c r="I312" s="238">
        <v>58</v>
      </c>
      <c r="J312" s="306">
        <f>SUM(G312*400+H312*100+I312)</f>
        <v>9158</v>
      </c>
      <c r="K312" s="314"/>
      <c r="L312" s="306">
        <f t="shared" si="7"/>
        <v>9158</v>
      </c>
      <c r="M312" s="314"/>
      <c r="N312" s="314"/>
      <c r="O312" s="314"/>
      <c r="P312" s="314"/>
      <c r="Q312" s="314"/>
      <c r="R312" s="314"/>
      <c r="S312" s="233"/>
      <c r="T312" s="314"/>
      <c r="U312" s="314"/>
      <c r="V312" s="356"/>
      <c r="W312" s="357"/>
      <c r="X312" s="238">
        <v>197</v>
      </c>
      <c r="Y312" s="232" t="s">
        <v>63</v>
      </c>
      <c r="Z312" s="230" t="s">
        <v>2312</v>
      </c>
      <c r="AA312" s="230" t="s">
        <v>2313</v>
      </c>
    </row>
    <row r="313" spans="1:27" s="8" customFormat="1" ht="26.4" customHeight="1">
      <c r="A313" s="221">
        <v>198</v>
      </c>
      <c r="B313" s="222" t="s">
        <v>433</v>
      </c>
      <c r="C313" s="223">
        <v>2699</v>
      </c>
      <c r="D313" s="224">
        <v>2</v>
      </c>
      <c r="E313" s="223">
        <v>99</v>
      </c>
      <c r="F313" s="223" t="s">
        <v>1286</v>
      </c>
      <c r="G313" s="223">
        <v>5</v>
      </c>
      <c r="H313" s="279" t="s">
        <v>73</v>
      </c>
      <c r="I313" s="223">
        <v>97</v>
      </c>
      <c r="J313" s="306">
        <f>SUM(G313*400)</f>
        <v>2000</v>
      </c>
      <c r="K313" s="282"/>
      <c r="L313" s="306">
        <f t="shared" si="7"/>
        <v>2097</v>
      </c>
      <c r="M313" s="282"/>
      <c r="N313" s="282"/>
      <c r="O313" s="282"/>
      <c r="P313" s="282"/>
      <c r="Q313" s="282"/>
      <c r="R313" s="282"/>
      <c r="S313" s="233"/>
      <c r="T313" s="282"/>
      <c r="U313" s="282"/>
      <c r="V313" s="354"/>
      <c r="W313" s="355"/>
      <c r="X313" s="223">
        <v>198</v>
      </c>
      <c r="Y313" s="233" t="s">
        <v>63</v>
      </c>
      <c r="Z313" s="228" t="s">
        <v>2314</v>
      </c>
      <c r="AA313" s="228" t="s">
        <v>2315</v>
      </c>
    </row>
    <row r="314" spans="1:27" s="8" customFormat="1" ht="26.4" customHeight="1">
      <c r="A314" s="221">
        <v>199</v>
      </c>
      <c r="B314" s="222" t="s">
        <v>433</v>
      </c>
      <c r="C314" s="223">
        <v>4371</v>
      </c>
      <c r="D314" s="224">
        <v>79</v>
      </c>
      <c r="E314" s="223">
        <v>71</v>
      </c>
      <c r="F314" s="223" t="s">
        <v>1286</v>
      </c>
      <c r="G314" s="223">
        <v>21</v>
      </c>
      <c r="H314" s="223">
        <v>1</v>
      </c>
      <c r="I314" s="223">
        <v>54</v>
      </c>
      <c r="J314" s="306">
        <f>SUM(G314*400+H314*100+I314)</f>
        <v>8554</v>
      </c>
      <c r="K314" s="282"/>
      <c r="L314" s="306">
        <f t="shared" si="7"/>
        <v>8554</v>
      </c>
      <c r="M314" s="282"/>
      <c r="N314" s="282"/>
      <c r="O314" s="282"/>
      <c r="P314" s="282"/>
      <c r="Q314" s="282"/>
      <c r="R314" s="282"/>
      <c r="S314" s="233"/>
      <c r="T314" s="282"/>
      <c r="U314" s="282"/>
      <c r="V314" s="354"/>
      <c r="W314" s="355"/>
      <c r="X314" s="223">
        <v>199</v>
      </c>
      <c r="Y314" s="233"/>
      <c r="Z314" s="228" t="s">
        <v>2316</v>
      </c>
      <c r="AA314" s="228"/>
    </row>
    <row r="315" spans="1:27" s="8" customFormat="1" ht="26.4" customHeight="1">
      <c r="A315" s="221">
        <v>200</v>
      </c>
      <c r="B315" s="222" t="s">
        <v>433</v>
      </c>
      <c r="C315" s="223">
        <v>2699</v>
      </c>
      <c r="D315" s="224">
        <v>2</v>
      </c>
      <c r="E315" s="223">
        <v>99</v>
      </c>
      <c r="F315" s="223" t="s">
        <v>1286</v>
      </c>
      <c r="G315" s="223">
        <v>6</v>
      </c>
      <c r="H315" s="279" t="s">
        <v>73</v>
      </c>
      <c r="I315" s="279" t="s">
        <v>73</v>
      </c>
      <c r="J315" s="306">
        <f>SUM(G315*400)</f>
        <v>2400</v>
      </c>
      <c r="K315" s="282"/>
      <c r="L315" s="306">
        <f t="shared" si="7"/>
        <v>2400</v>
      </c>
      <c r="M315" s="282"/>
      <c r="N315" s="282"/>
      <c r="O315" s="282"/>
      <c r="P315" s="282"/>
      <c r="Q315" s="282"/>
      <c r="R315" s="282"/>
      <c r="S315" s="233"/>
      <c r="T315" s="282"/>
      <c r="U315" s="282"/>
      <c r="V315" s="354"/>
      <c r="W315" s="355"/>
      <c r="X315" s="223">
        <v>200</v>
      </c>
      <c r="Y315" s="233" t="s">
        <v>70</v>
      </c>
      <c r="Z315" s="228" t="s">
        <v>2317</v>
      </c>
      <c r="AA315" s="228" t="s">
        <v>2318</v>
      </c>
    </row>
    <row r="316" spans="1:27" s="8" customFormat="1" ht="26.4" customHeight="1">
      <c r="A316" s="221"/>
      <c r="B316" s="222" t="s">
        <v>433</v>
      </c>
      <c r="C316" s="223">
        <v>3042</v>
      </c>
      <c r="D316" s="224">
        <v>1</v>
      </c>
      <c r="E316" s="223">
        <v>42</v>
      </c>
      <c r="F316" s="223"/>
      <c r="G316" s="223">
        <v>16</v>
      </c>
      <c r="H316" s="279" t="s">
        <v>73</v>
      </c>
      <c r="I316" s="223">
        <v>33</v>
      </c>
      <c r="J316" s="306">
        <f>SUM(G316*400+I316)</f>
        <v>6433</v>
      </c>
      <c r="K316" s="282"/>
      <c r="L316" s="306">
        <f t="shared" si="7"/>
        <v>6433</v>
      </c>
      <c r="M316" s="282"/>
      <c r="N316" s="282"/>
      <c r="O316" s="282"/>
      <c r="P316" s="282"/>
      <c r="Q316" s="282"/>
      <c r="R316" s="282"/>
      <c r="S316" s="233"/>
      <c r="T316" s="282"/>
      <c r="U316" s="282"/>
      <c r="V316" s="354"/>
      <c r="W316" s="355"/>
      <c r="X316" s="223"/>
      <c r="Y316" s="233"/>
      <c r="Z316" s="228"/>
      <c r="AA316" s="228" t="s">
        <v>2319</v>
      </c>
    </row>
    <row r="317" spans="1:27" s="15" customFormat="1" ht="26.4" customHeight="1">
      <c r="A317" s="225">
        <v>201</v>
      </c>
      <c r="B317" s="226" t="s">
        <v>433</v>
      </c>
      <c r="C317" s="238">
        <v>2297</v>
      </c>
      <c r="D317" s="238">
        <v>19</v>
      </c>
      <c r="E317" s="238">
        <v>97</v>
      </c>
      <c r="F317" s="238" t="s">
        <v>1286</v>
      </c>
      <c r="G317" s="238">
        <v>19</v>
      </c>
      <c r="H317" s="238">
        <v>2</v>
      </c>
      <c r="I317" s="238">
        <v>60</v>
      </c>
      <c r="J317" s="306">
        <f>SUM(G317*400+H317*100+I317)</f>
        <v>7860</v>
      </c>
      <c r="K317" s="314"/>
      <c r="L317" s="306">
        <f t="shared" si="7"/>
        <v>7860</v>
      </c>
      <c r="M317" s="314"/>
      <c r="N317" s="314"/>
      <c r="O317" s="314"/>
      <c r="P317" s="314"/>
      <c r="Q317" s="314"/>
      <c r="R317" s="314"/>
      <c r="S317" s="233"/>
      <c r="T317" s="314"/>
      <c r="U317" s="314"/>
      <c r="V317" s="356"/>
      <c r="W317" s="357"/>
      <c r="X317" s="238">
        <v>201</v>
      </c>
      <c r="Y317" s="232" t="s">
        <v>63</v>
      </c>
      <c r="Z317" s="230" t="s">
        <v>2320</v>
      </c>
      <c r="AA317" s="230" t="s">
        <v>2321</v>
      </c>
    </row>
    <row r="318" spans="1:27" s="15" customFormat="1" ht="26.4" customHeight="1">
      <c r="A318" s="225"/>
      <c r="B318" s="226" t="s">
        <v>433</v>
      </c>
      <c r="C318" s="238">
        <v>4236</v>
      </c>
      <c r="D318" s="238">
        <v>1</v>
      </c>
      <c r="E318" s="238">
        <v>36</v>
      </c>
      <c r="F318" s="223"/>
      <c r="G318" s="238">
        <v>18</v>
      </c>
      <c r="H318" s="238">
        <v>2</v>
      </c>
      <c r="I318" s="238">
        <v>55</v>
      </c>
      <c r="J318" s="306">
        <f>SUM(G318*400+H318*100+I318)</f>
        <v>7455</v>
      </c>
      <c r="K318" s="314"/>
      <c r="L318" s="306">
        <f t="shared" si="7"/>
        <v>7455</v>
      </c>
      <c r="M318" s="314"/>
      <c r="N318" s="314"/>
      <c r="O318" s="314"/>
      <c r="P318" s="314"/>
      <c r="Q318" s="314"/>
      <c r="R318" s="314"/>
      <c r="S318" s="233"/>
      <c r="T318" s="314"/>
      <c r="U318" s="314"/>
      <c r="V318" s="356"/>
      <c r="W318" s="357"/>
      <c r="X318" s="238"/>
      <c r="Y318" s="232"/>
      <c r="Z318" s="230"/>
      <c r="AA318" s="230" t="s">
        <v>550</v>
      </c>
    </row>
    <row r="319" spans="1:27" s="8" customFormat="1" ht="26.4" customHeight="1">
      <c r="A319" s="221">
        <v>202</v>
      </c>
      <c r="B319" s="222" t="s">
        <v>433</v>
      </c>
      <c r="C319" s="223">
        <v>8780</v>
      </c>
      <c r="D319" s="224">
        <v>75</v>
      </c>
      <c r="E319" s="223">
        <v>80</v>
      </c>
      <c r="F319" s="223" t="s">
        <v>1286</v>
      </c>
      <c r="G319" s="238">
        <v>2</v>
      </c>
      <c r="H319" s="238">
        <v>1</v>
      </c>
      <c r="I319" s="238">
        <v>35</v>
      </c>
      <c r="J319" s="306">
        <f>SUM(G319*400+H319*100+I319)</f>
        <v>935</v>
      </c>
      <c r="K319" s="282"/>
      <c r="L319" s="306">
        <f t="shared" si="7"/>
        <v>935</v>
      </c>
      <c r="M319" s="282"/>
      <c r="N319" s="282"/>
      <c r="O319" s="282"/>
      <c r="P319" s="282"/>
      <c r="Q319" s="282"/>
      <c r="R319" s="282"/>
      <c r="S319" s="233"/>
      <c r="T319" s="282"/>
      <c r="U319" s="282"/>
      <c r="V319" s="354"/>
      <c r="W319" s="355"/>
      <c r="X319" s="223">
        <v>202</v>
      </c>
      <c r="Y319" s="233"/>
      <c r="Z319" s="228" t="s">
        <v>2322</v>
      </c>
      <c r="AA319" s="228" t="s">
        <v>2323</v>
      </c>
    </row>
    <row r="320" spans="1:27" s="8" customFormat="1" ht="24.6" customHeight="1">
      <c r="A320" s="221">
        <v>203</v>
      </c>
      <c r="B320" s="222" t="s">
        <v>433</v>
      </c>
      <c r="C320" s="223">
        <v>5198</v>
      </c>
      <c r="D320" s="224">
        <v>35</v>
      </c>
      <c r="E320" s="223">
        <v>98</v>
      </c>
      <c r="F320" s="223" t="s">
        <v>1286</v>
      </c>
      <c r="G320" s="238">
        <v>4</v>
      </c>
      <c r="H320" s="279" t="s">
        <v>73</v>
      </c>
      <c r="I320" s="238">
        <v>49</v>
      </c>
      <c r="J320" s="306">
        <f>SUM(G320*400+I320)</f>
        <v>1649</v>
      </c>
      <c r="K320" s="282"/>
      <c r="L320" s="306">
        <f t="shared" ref="L320:L341" si="8">SUM(G320*400+H320*100+I320)</f>
        <v>1649</v>
      </c>
      <c r="M320" s="282"/>
      <c r="N320" s="282"/>
      <c r="O320" s="282"/>
      <c r="P320" s="282"/>
      <c r="Q320" s="282"/>
      <c r="R320" s="282"/>
      <c r="S320" s="233"/>
      <c r="T320" s="282"/>
      <c r="U320" s="282"/>
      <c r="V320" s="354"/>
      <c r="W320" s="355"/>
      <c r="X320" s="223">
        <v>203</v>
      </c>
      <c r="Y320" s="233" t="s">
        <v>70</v>
      </c>
      <c r="Z320" s="228" t="s">
        <v>2324</v>
      </c>
      <c r="AA320" s="228" t="s">
        <v>2325</v>
      </c>
    </row>
    <row r="321" spans="1:27" s="8" customFormat="1" ht="24.6" customHeight="1">
      <c r="A321" s="221"/>
      <c r="B321" s="222" t="s">
        <v>433</v>
      </c>
      <c r="C321" s="223">
        <v>4215</v>
      </c>
      <c r="D321" s="224">
        <v>37</v>
      </c>
      <c r="E321" s="223" t="s">
        <v>2326</v>
      </c>
      <c r="F321" s="223"/>
      <c r="G321" s="238">
        <v>20</v>
      </c>
      <c r="H321" s="279" t="s">
        <v>73</v>
      </c>
      <c r="I321" s="279" t="s">
        <v>73</v>
      </c>
      <c r="J321" s="306">
        <f>SUM(G321*400)</f>
        <v>8000</v>
      </c>
      <c r="K321" s="282"/>
      <c r="L321" s="306">
        <f t="shared" si="8"/>
        <v>8000</v>
      </c>
      <c r="M321" s="282"/>
      <c r="N321" s="282"/>
      <c r="O321" s="282"/>
      <c r="P321" s="282"/>
      <c r="Q321" s="282"/>
      <c r="R321" s="282"/>
      <c r="S321" s="233"/>
      <c r="T321" s="282"/>
      <c r="U321" s="282"/>
      <c r="V321" s="354"/>
      <c r="W321" s="355"/>
      <c r="X321" s="223"/>
      <c r="Y321" s="233"/>
      <c r="Z321" s="228"/>
      <c r="AA321" s="228"/>
    </row>
    <row r="322" spans="1:27" s="8" customFormat="1" ht="24.6" customHeight="1">
      <c r="A322" s="221">
        <v>204</v>
      </c>
      <c r="B322" s="222" t="s">
        <v>433</v>
      </c>
      <c r="C322" s="223">
        <v>3625</v>
      </c>
      <c r="D322" s="223">
        <v>33</v>
      </c>
      <c r="E322" s="223">
        <v>25</v>
      </c>
      <c r="F322" s="223" t="s">
        <v>1286</v>
      </c>
      <c r="G322" s="223">
        <v>10</v>
      </c>
      <c r="H322" s="279" t="s">
        <v>73</v>
      </c>
      <c r="I322" s="279" t="s">
        <v>73</v>
      </c>
      <c r="J322" s="306">
        <v>4000</v>
      </c>
      <c r="K322" s="282"/>
      <c r="L322" s="306">
        <f t="shared" si="8"/>
        <v>4000</v>
      </c>
      <c r="M322" s="282"/>
      <c r="N322" s="282"/>
      <c r="O322" s="282"/>
      <c r="P322" s="282"/>
      <c r="Q322" s="282"/>
      <c r="R322" s="282"/>
      <c r="S322" s="233"/>
      <c r="T322" s="282"/>
      <c r="U322" s="282"/>
      <c r="V322" s="354"/>
      <c r="W322" s="355"/>
      <c r="X322" s="223">
        <v>204</v>
      </c>
      <c r="Y322" s="233" t="s">
        <v>63</v>
      </c>
      <c r="Z322" s="228" t="s">
        <v>2327</v>
      </c>
      <c r="AA322" s="228" t="s">
        <v>2328</v>
      </c>
    </row>
    <row r="323" spans="1:27" s="8" customFormat="1" ht="24.6" customHeight="1">
      <c r="A323" s="221">
        <v>205</v>
      </c>
      <c r="B323" s="222" t="s">
        <v>433</v>
      </c>
      <c r="C323" s="223">
        <v>2885</v>
      </c>
      <c r="D323" s="224">
        <v>97</v>
      </c>
      <c r="E323" s="223">
        <v>85</v>
      </c>
      <c r="F323" s="223" t="s">
        <v>1286</v>
      </c>
      <c r="G323" s="223">
        <v>28</v>
      </c>
      <c r="H323" s="279" t="s">
        <v>73</v>
      </c>
      <c r="I323" s="279" t="s">
        <v>73</v>
      </c>
      <c r="J323" s="306">
        <f>SUM(G323*400)</f>
        <v>11200</v>
      </c>
      <c r="K323" s="282"/>
      <c r="L323" s="306">
        <f t="shared" si="8"/>
        <v>11200</v>
      </c>
      <c r="M323" s="282"/>
      <c r="N323" s="282"/>
      <c r="O323" s="282"/>
      <c r="P323" s="282"/>
      <c r="Q323" s="282"/>
      <c r="R323" s="282"/>
      <c r="S323" s="233"/>
      <c r="T323" s="282"/>
      <c r="U323" s="282"/>
      <c r="V323" s="354"/>
      <c r="W323" s="355"/>
      <c r="X323" s="223">
        <v>205</v>
      </c>
      <c r="Y323" s="233" t="s">
        <v>86</v>
      </c>
      <c r="Z323" s="228" t="s">
        <v>2329</v>
      </c>
      <c r="AA323" s="228" t="s">
        <v>2330</v>
      </c>
    </row>
    <row r="324" spans="1:27" s="8" customFormat="1" ht="24.6" customHeight="1">
      <c r="A324" s="221">
        <v>206</v>
      </c>
      <c r="B324" s="222" t="s">
        <v>433</v>
      </c>
      <c r="C324" s="223">
        <v>2712</v>
      </c>
      <c r="D324" s="224">
        <v>96</v>
      </c>
      <c r="E324" s="223">
        <v>12</v>
      </c>
      <c r="F324" s="223" t="s">
        <v>1286</v>
      </c>
      <c r="G324" s="223">
        <v>25</v>
      </c>
      <c r="H324" s="223">
        <v>3</v>
      </c>
      <c r="I324" s="223">
        <v>47</v>
      </c>
      <c r="J324" s="306">
        <f>SUM(G324*400+H324*100+I324)</f>
        <v>10347</v>
      </c>
      <c r="K324" s="282"/>
      <c r="L324" s="306">
        <f t="shared" si="8"/>
        <v>10347</v>
      </c>
      <c r="M324" s="282"/>
      <c r="N324" s="282"/>
      <c r="O324" s="282"/>
      <c r="P324" s="282"/>
      <c r="Q324" s="282"/>
      <c r="R324" s="282"/>
      <c r="S324" s="233"/>
      <c r="T324" s="282"/>
      <c r="U324" s="282"/>
      <c r="V324" s="354"/>
      <c r="W324" s="355"/>
      <c r="X324" s="223">
        <v>206</v>
      </c>
      <c r="Y324" s="233" t="s">
        <v>63</v>
      </c>
      <c r="Z324" s="228" t="s">
        <v>2331</v>
      </c>
      <c r="AA324" s="228" t="s">
        <v>2332</v>
      </c>
    </row>
    <row r="325" spans="1:27" s="8" customFormat="1" ht="24.6" customHeight="1">
      <c r="A325" s="221">
        <v>207</v>
      </c>
      <c r="B325" s="222" t="s">
        <v>433</v>
      </c>
      <c r="C325" s="223">
        <v>4482</v>
      </c>
      <c r="D325" s="224">
        <v>34</v>
      </c>
      <c r="E325" s="223">
        <v>82</v>
      </c>
      <c r="F325" s="223" t="s">
        <v>1286</v>
      </c>
      <c r="G325" s="223">
        <v>28</v>
      </c>
      <c r="H325" s="279" t="s">
        <v>73</v>
      </c>
      <c r="I325" s="279" t="s">
        <v>73</v>
      </c>
      <c r="J325" s="306">
        <f>SUM(G325*400)</f>
        <v>11200</v>
      </c>
      <c r="K325" s="282"/>
      <c r="L325" s="306">
        <f t="shared" si="8"/>
        <v>11200</v>
      </c>
      <c r="M325" s="282"/>
      <c r="N325" s="282"/>
      <c r="O325" s="282"/>
      <c r="P325" s="282"/>
      <c r="Q325" s="282"/>
      <c r="R325" s="282"/>
      <c r="S325" s="233"/>
      <c r="T325" s="282"/>
      <c r="U325" s="282"/>
      <c r="V325" s="354"/>
      <c r="W325" s="355"/>
      <c r="X325" s="223">
        <v>207</v>
      </c>
      <c r="Y325" s="233" t="s">
        <v>70</v>
      </c>
      <c r="Z325" s="228" t="s">
        <v>2333</v>
      </c>
      <c r="AA325" s="228" t="s">
        <v>2334</v>
      </c>
    </row>
    <row r="326" spans="1:27" s="8" customFormat="1" ht="24.6" customHeight="1">
      <c r="A326" s="221"/>
      <c r="B326" s="222" t="s">
        <v>433</v>
      </c>
      <c r="C326" s="223">
        <v>4214</v>
      </c>
      <c r="D326" s="224">
        <v>48</v>
      </c>
      <c r="E326" s="223">
        <v>14</v>
      </c>
      <c r="F326" s="223"/>
      <c r="G326" s="223">
        <v>9</v>
      </c>
      <c r="H326" s="279" t="s">
        <v>73</v>
      </c>
      <c r="I326" s="223">
        <v>99</v>
      </c>
      <c r="J326" s="306">
        <f>SUM(G326*400+I326)</f>
        <v>3699</v>
      </c>
      <c r="K326" s="282"/>
      <c r="L326" s="306">
        <f t="shared" si="8"/>
        <v>3699</v>
      </c>
      <c r="M326" s="282"/>
      <c r="N326" s="282"/>
      <c r="O326" s="282"/>
      <c r="P326" s="282"/>
      <c r="Q326" s="282"/>
      <c r="R326" s="282"/>
      <c r="S326" s="233"/>
      <c r="T326" s="282"/>
      <c r="U326" s="282"/>
      <c r="V326" s="354"/>
      <c r="W326" s="355"/>
      <c r="X326" s="223"/>
      <c r="Y326" s="233"/>
      <c r="Z326" s="228"/>
      <c r="AA326" s="228"/>
    </row>
    <row r="327" spans="1:27" s="8" customFormat="1" ht="24.6" customHeight="1">
      <c r="A327" s="221">
        <v>208</v>
      </c>
      <c r="B327" s="222" t="s">
        <v>433</v>
      </c>
      <c r="C327" s="223">
        <v>5936</v>
      </c>
      <c r="D327" s="224">
        <v>146</v>
      </c>
      <c r="E327" s="223">
        <v>36</v>
      </c>
      <c r="F327" s="223" t="s">
        <v>1286</v>
      </c>
      <c r="G327" s="223">
        <v>4</v>
      </c>
      <c r="H327" s="223">
        <v>3</v>
      </c>
      <c r="I327" s="223">
        <v>86</v>
      </c>
      <c r="J327" s="306">
        <f>SUM(G327*400+H327*100+I327)</f>
        <v>1986</v>
      </c>
      <c r="K327" s="282"/>
      <c r="L327" s="306">
        <f t="shared" si="8"/>
        <v>1986</v>
      </c>
      <c r="M327" s="282"/>
      <c r="N327" s="282"/>
      <c r="O327" s="282"/>
      <c r="P327" s="282"/>
      <c r="Q327" s="282"/>
      <c r="R327" s="282"/>
      <c r="S327" s="233"/>
      <c r="T327" s="282"/>
      <c r="U327" s="282"/>
      <c r="V327" s="354"/>
      <c r="W327" s="355"/>
      <c r="X327" s="223">
        <v>208</v>
      </c>
      <c r="Y327" s="233" t="s">
        <v>63</v>
      </c>
      <c r="Z327" s="228" t="s">
        <v>2335</v>
      </c>
      <c r="AA327" s="228" t="s">
        <v>2336</v>
      </c>
    </row>
    <row r="328" spans="1:27" s="8" customFormat="1" ht="24.6" customHeight="1">
      <c r="A328" s="221"/>
      <c r="B328" s="222"/>
      <c r="C328" s="223"/>
      <c r="D328" s="224"/>
      <c r="E328" s="223"/>
      <c r="F328" s="223"/>
      <c r="G328" s="223"/>
      <c r="H328" s="223"/>
      <c r="I328" s="223"/>
      <c r="J328" s="306"/>
      <c r="K328" s="282"/>
      <c r="L328" s="306">
        <f t="shared" si="8"/>
        <v>0</v>
      </c>
      <c r="M328" s="282"/>
      <c r="N328" s="282"/>
      <c r="O328" s="282"/>
      <c r="P328" s="282"/>
      <c r="Q328" s="282"/>
      <c r="R328" s="282"/>
      <c r="S328" s="233"/>
      <c r="T328" s="282"/>
      <c r="U328" s="282"/>
      <c r="V328" s="354"/>
      <c r="W328" s="355"/>
      <c r="X328" s="223"/>
      <c r="Y328" s="233"/>
      <c r="Z328" s="228"/>
      <c r="AA328" s="228" t="s">
        <v>234</v>
      </c>
    </row>
    <row r="329" spans="1:27" s="8" customFormat="1" ht="24.6" customHeight="1">
      <c r="A329" s="221">
        <v>209</v>
      </c>
      <c r="B329" s="222" t="s">
        <v>433</v>
      </c>
      <c r="C329" s="223">
        <v>2378</v>
      </c>
      <c r="D329" s="224">
        <v>116</v>
      </c>
      <c r="E329" s="223">
        <v>78</v>
      </c>
      <c r="F329" s="223" t="s">
        <v>1286</v>
      </c>
      <c r="G329" s="223">
        <v>9</v>
      </c>
      <c r="H329" s="279" t="s">
        <v>73</v>
      </c>
      <c r="I329" s="223">
        <v>28</v>
      </c>
      <c r="J329" s="306">
        <f>SUM(G329*400+I329)</f>
        <v>3628</v>
      </c>
      <c r="K329" s="282"/>
      <c r="L329" s="306">
        <f t="shared" si="8"/>
        <v>3628</v>
      </c>
      <c r="M329" s="282"/>
      <c r="N329" s="282"/>
      <c r="O329" s="282"/>
      <c r="P329" s="282"/>
      <c r="Q329" s="282"/>
      <c r="R329" s="282"/>
      <c r="S329" s="233"/>
      <c r="T329" s="282"/>
      <c r="U329" s="282"/>
      <c r="V329" s="354"/>
      <c r="W329" s="355"/>
      <c r="X329" s="223">
        <v>209</v>
      </c>
      <c r="Y329" s="233" t="s">
        <v>70</v>
      </c>
      <c r="Z329" s="228" t="s">
        <v>2337</v>
      </c>
      <c r="AA329" s="228" t="s">
        <v>2080</v>
      </c>
    </row>
    <row r="330" spans="1:27" s="8" customFormat="1" ht="24.6" customHeight="1">
      <c r="A330" s="225">
        <v>210</v>
      </c>
      <c r="B330" s="222" t="s">
        <v>433</v>
      </c>
      <c r="C330" s="223">
        <v>4308</v>
      </c>
      <c r="D330" s="224">
        <v>95</v>
      </c>
      <c r="E330" s="223">
        <v>8</v>
      </c>
      <c r="F330" s="223" t="s">
        <v>1286</v>
      </c>
      <c r="G330" s="223">
        <v>9</v>
      </c>
      <c r="H330" s="223">
        <v>2</v>
      </c>
      <c r="I330" s="223">
        <v>77</v>
      </c>
      <c r="J330" s="306">
        <f>SUM(G330*400+H330*100+I330)</f>
        <v>3877</v>
      </c>
      <c r="K330" s="282"/>
      <c r="L330" s="306">
        <f t="shared" si="8"/>
        <v>3877</v>
      </c>
      <c r="M330" s="282"/>
      <c r="N330" s="282"/>
      <c r="O330" s="282"/>
      <c r="P330" s="282"/>
      <c r="Q330" s="282"/>
      <c r="R330" s="282"/>
      <c r="S330" s="233"/>
      <c r="T330" s="282"/>
      <c r="U330" s="282"/>
      <c r="V330" s="354"/>
      <c r="W330" s="355"/>
      <c r="X330" s="238">
        <v>210</v>
      </c>
      <c r="Y330" s="232" t="s">
        <v>70</v>
      </c>
      <c r="Z330" s="230" t="s">
        <v>2338</v>
      </c>
      <c r="AA330" s="228" t="s">
        <v>2339</v>
      </c>
    </row>
    <row r="331" spans="1:27" s="8" customFormat="1" ht="24.6" customHeight="1">
      <c r="A331" s="225"/>
      <c r="B331" s="222" t="s">
        <v>106</v>
      </c>
      <c r="C331" s="223" t="s">
        <v>84</v>
      </c>
      <c r="D331" s="224" t="s">
        <v>84</v>
      </c>
      <c r="E331" s="223" t="s">
        <v>84</v>
      </c>
      <c r="F331" s="223"/>
      <c r="G331" s="223">
        <v>1</v>
      </c>
      <c r="H331" s="223">
        <v>3</v>
      </c>
      <c r="I331" s="223">
        <v>48</v>
      </c>
      <c r="J331" s="306">
        <f>SUM(G331*400+H331*100+I331)</f>
        <v>748</v>
      </c>
      <c r="K331" s="282"/>
      <c r="L331" s="306">
        <f t="shared" si="8"/>
        <v>748</v>
      </c>
      <c r="M331" s="282"/>
      <c r="N331" s="282"/>
      <c r="O331" s="282"/>
      <c r="P331" s="282"/>
      <c r="Q331" s="282"/>
      <c r="R331" s="282"/>
      <c r="S331" s="233"/>
      <c r="T331" s="282"/>
      <c r="U331" s="282"/>
      <c r="V331" s="354"/>
      <c r="W331" s="355"/>
      <c r="X331" s="238"/>
      <c r="Y331" s="232"/>
      <c r="Z331" s="230"/>
      <c r="AA331" s="228"/>
    </row>
    <row r="332" spans="1:27" s="8" customFormat="1" ht="24.6" customHeight="1">
      <c r="A332" s="225">
        <v>211</v>
      </c>
      <c r="B332" s="222" t="s">
        <v>433</v>
      </c>
      <c r="C332" s="223">
        <v>3914</v>
      </c>
      <c r="D332" s="224">
        <v>41</v>
      </c>
      <c r="E332" s="223">
        <v>14</v>
      </c>
      <c r="F332" s="223" t="s">
        <v>1286</v>
      </c>
      <c r="G332" s="223">
        <v>18</v>
      </c>
      <c r="H332" s="279" t="s">
        <v>73</v>
      </c>
      <c r="I332" s="223">
        <v>69</v>
      </c>
      <c r="J332" s="306">
        <f>SUM(G332*400+I332)</f>
        <v>7269</v>
      </c>
      <c r="K332" s="282"/>
      <c r="L332" s="306">
        <f t="shared" si="8"/>
        <v>7269</v>
      </c>
      <c r="M332" s="282"/>
      <c r="N332" s="282"/>
      <c r="O332" s="282"/>
      <c r="P332" s="282"/>
      <c r="Q332" s="282"/>
      <c r="R332" s="282"/>
      <c r="S332" s="233"/>
      <c r="T332" s="282"/>
      <c r="U332" s="282"/>
      <c r="V332" s="354"/>
      <c r="W332" s="355"/>
      <c r="X332" s="238">
        <v>211</v>
      </c>
      <c r="Y332" s="232" t="s">
        <v>86</v>
      </c>
      <c r="Z332" s="230" t="s">
        <v>2340</v>
      </c>
      <c r="AA332" s="228" t="s">
        <v>2341</v>
      </c>
    </row>
    <row r="333" spans="1:27" s="8" customFormat="1" ht="24.6" customHeight="1">
      <c r="A333" s="221">
        <v>212</v>
      </c>
      <c r="B333" s="222" t="s">
        <v>433</v>
      </c>
      <c r="C333" s="223">
        <v>2909</v>
      </c>
      <c r="D333" s="224">
        <v>11</v>
      </c>
      <c r="E333" s="223">
        <v>9</v>
      </c>
      <c r="F333" s="223" t="s">
        <v>1286</v>
      </c>
      <c r="G333" s="223">
        <v>12</v>
      </c>
      <c r="H333" s="279" t="s">
        <v>73</v>
      </c>
      <c r="I333" s="279" t="s">
        <v>73</v>
      </c>
      <c r="J333" s="306">
        <f>SUM(G333*400)</f>
        <v>4800</v>
      </c>
      <c r="K333" s="282"/>
      <c r="L333" s="306">
        <f t="shared" si="8"/>
        <v>4800</v>
      </c>
      <c r="M333" s="282"/>
      <c r="N333" s="282"/>
      <c r="O333" s="282"/>
      <c r="P333" s="282"/>
      <c r="Q333" s="282"/>
      <c r="R333" s="282"/>
      <c r="S333" s="233"/>
      <c r="T333" s="282"/>
      <c r="U333" s="282"/>
      <c r="V333" s="354"/>
      <c r="W333" s="355"/>
      <c r="X333" s="223">
        <v>212</v>
      </c>
      <c r="Y333" s="233" t="s">
        <v>70</v>
      </c>
      <c r="Z333" s="228" t="s">
        <v>2342</v>
      </c>
      <c r="AA333" s="228" t="s">
        <v>2076</v>
      </c>
    </row>
    <row r="334" spans="1:27" s="8" customFormat="1" ht="24.6" customHeight="1">
      <c r="A334" s="221">
        <v>213</v>
      </c>
      <c r="B334" s="222" t="s">
        <v>433</v>
      </c>
      <c r="C334" s="223">
        <v>6604</v>
      </c>
      <c r="D334" s="224">
        <v>197</v>
      </c>
      <c r="E334" s="223">
        <v>4</v>
      </c>
      <c r="F334" s="223" t="s">
        <v>1286</v>
      </c>
      <c r="G334" s="223">
        <v>7</v>
      </c>
      <c r="H334" s="223">
        <v>2</v>
      </c>
      <c r="I334" s="223">
        <v>77</v>
      </c>
      <c r="J334" s="306">
        <f>SUM(G334*400+H334*100+I334)</f>
        <v>3077</v>
      </c>
      <c r="K334" s="282"/>
      <c r="L334" s="306">
        <f t="shared" si="8"/>
        <v>3077</v>
      </c>
      <c r="M334" s="282"/>
      <c r="N334" s="282"/>
      <c r="O334" s="282"/>
      <c r="P334" s="282"/>
      <c r="Q334" s="282"/>
      <c r="R334" s="282"/>
      <c r="S334" s="233"/>
      <c r="T334" s="282"/>
      <c r="U334" s="282"/>
      <c r="V334" s="354"/>
      <c r="W334" s="355"/>
      <c r="X334" s="223">
        <v>213</v>
      </c>
      <c r="Y334" s="233" t="s">
        <v>70</v>
      </c>
      <c r="Z334" s="228" t="s">
        <v>2343</v>
      </c>
      <c r="AA334" s="228" t="s">
        <v>2344</v>
      </c>
    </row>
    <row r="335" spans="1:27" s="8" customFormat="1" ht="24.6" customHeight="1">
      <c r="A335" s="221"/>
      <c r="B335" s="222" t="s">
        <v>433</v>
      </c>
      <c r="C335" s="223">
        <v>8171</v>
      </c>
      <c r="D335" s="224">
        <v>114</v>
      </c>
      <c r="E335" s="223">
        <v>71</v>
      </c>
      <c r="F335" s="223"/>
      <c r="G335" s="223">
        <v>5</v>
      </c>
      <c r="H335" s="223">
        <v>1</v>
      </c>
      <c r="I335" s="223">
        <v>99</v>
      </c>
      <c r="J335" s="306">
        <f>SUM(G335*400+H335*100+I335)</f>
        <v>2199</v>
      </c>
      <c r="K335" s="282"/>
      <c r="L335" s="306">
        <f t="shared" si="8"/>
        <v>2199</v>
      </c>
      <c r="M335" s="282"/>
      <c r="N335" s="282"/>
      <c r="O335" s="282"/>
      <c r="P335" s="282"/>
      <c r="Q335" s="282"/>
      <c r="R335" s="282"/>
      <c r="S335" s="233"/>
      <c r="T335" s="282"/>
      <c r="U335" s="282"/>
      <c r="V335" s="354"/>
      <c r="W335" s="355"/>
      <c r="X335" s="223"/>
      <c r="Y335" s="233"/>
      <c r="Z335" s="228"/>
      <c r="AA335" s="228"/>
    </row>
    <row r="336" spans="1:27" s="45" customFormat="1" ht="24.6" customHeight="1">
      <c r="A336" s="225">
        <v>214</v>
      </c>
      <c r="B336" s="226" t="s">
        <v>433</v>
      </c>
      <c r="C336" s="238" t="s">
        <v>249</v>
      </c>
      <c r="D336" s="238">
        <v>16</v>
      </c>
      <c r="E336" s="238" t="s">
        <v>249</v>
      </c>
      <c r="F336" s="238" t="s">
        <v>1286</v>
      </c>
      <c r="G336" s="238">
        <v>14</v>
      </c>
      <c r="H336" s="238">
        <v>1</v>
      </c>
      <c r="I336" s="238">
        <v>16</v>
      </c>
      <c r="J336" s="308">
        <f>SUM(G336*400+H336*100+I336)</f>
        <v>5716</v>
      </c>
      <c r="K336" s="309"/>
      <c r="L336" s="308">
        <f t="shared" si="8"/>
        <v>5716</v>
      </c>
      <c r="M336" s="309"/>
      <c r="N336" s="309"/>
      <c r="O336" s="309"/>
      <c r="P336" s="309"/>
      <c r="Q336" s="309"/>
      <c r="R336" s="309"/>
      <c r="S336" s="232"/>
      <c r="T336" s="309"/>
      <c r="U336" s="309"/>
      <c r="V336" s="358"/>
      <c r="W336" s="278"/>
      <c r="X336" s="238">
        <v>214</v>
      </c>
      <c r="Y336" s="232" t="s">
        <v>86</v>
      </c>
      <c r="Z336" s="230" t="s">
        <v>2345</v>
      </c>
      <c r="AA336" s="230" t="s">
        <v>1939</v>
      </c>
    </row>
    <row r="337" spans="1:27" s="45" customFormat="1" ht="24.6" customHeight="1">
      <c r="A337" s="225">
        <v>215</v>
      </c>
      <c r="B337" s="226" t="s">
        <v>433</v>
      </c>
      <c r="C337" s="238">
        <v>4377</v>
      </c>
      <c r="D337" s="238">
        <v>91</v>
      </c>
      <c r="E337" s="238">
        <v>77</v>
      </c>
      <c r="F337" s="238" t="s">
        <v>1286</v>
      </c>
      <c r="G337" s="238">
        <v>13</v>
      </c>
      <c r="H337" s="280" t="s">
        <v>73</v>
      </c>
      <c r="I337" s="280" t="s">
        <v>73</v>
      </c>
      <c r="J337" s="308">
        <v>5200</v>
      </c>
      <c r="K337" s="309"/>
      <c r="L337" s="308">
        <f t="shared" si="8"/>
        <v>5200</v>
      </c>
      <c r="M337" s="309"/>
      <c r="N337" s="309"/>
      <c r="O337" s="309"/>
      <c r="P337" s="309"/>
      <c r="Q337" s="309"/>
      <c r="R337" s="309"/>
      <c r="S337" s="232"/>
      <c r="T337" s="309"/>
      <c r="U337" s="309"/>
      <c r="V337" s="358"/>
      <c r="W337" s="278"/>
      <c r="X337" s="238">
        <v>215</v>
      </c>
      <c r="Y337" s="232" t="s">
        <v>63</v>
      </c>
      <c r="Z337" s="230" t="s">
        <v>2346</v>
      </c>
      <c r="AA337" s="230" t="s">
        <v>2347</v>
      </c>
    </row>
    <row r="338" spans="1:27" s="8" customFormat="1" ht="24.6" customHeight="1">
      <c r="A338" s="221">
        <v>216</v>
      </c>
      <c r="B338" s="222" t="s">
        <v>433</v>
      </c>
      <c r="C338" s="223">
        <v>2578</v>
      </c>
      <c r="D338" s="224">
        <v>108</v>
      </c>
      <c r="E338" s="223">
        <v>78</v>
      </c>
      <c r="F338" s="223" t="s">
        <v>1286</v>
      </c>
      <c r="G338" s="238">
        <v>25</v>
      </c>
      <c r="H338" s="238">
        <v>2</v>
      </c>
      <c r="I338" s="238">
        <v>54</v>
      </c>
      <c r="J338" s="306">
        <f>SUM(G338*400+H338*100+I338)</f>
        <v>10254</v>
      </c>
      <c r="K338" s="282"/>
      <c r="L338" s="306">
        <f t="shared" si="8"/>
        <v>10254</v>
      </c>
      <c r="M338" s="282"/>
      <c r="N338" s="282"/>
      <c r="O338" s="282"/>
      <c r="P338" s="282"/>
      <c r="Q338" s="282"/>
      <c r="R338" s="282"/>
      <c r="S338" s="233"/>
      <c r="T338" s="282"/>
      <c r="U338" s="282"/>
      <c r="V338" s="354"/>
      <c r="W338" s="355"/>
      <c r="X338" s="223">
        <v>216</v>
      </c>
      <c r="Y338" s="233" t="s">
        <v>63</v>
      </c>
      <c r="Z338" s="228" t="s">
        <v>2348</v>
      </c>
      <c r="AA338" s="228" t="s">
        <v>2349</v>
      </c>
    </row>
    <row r="339" spans="1:27" s="8" customFormat="1" ht="27.6" customHeight="1">
      <c r="A339" s="221">
        <v>217</v>
      </c>
      <c r="B339" s="222" t="s">
        <v>106</v>
      </c>
      <c r="C339" s="223" t="s">
        <v>84</v>
      </c>
      <c r="D339" s="224">
        <v>73</v>
      </c>
      <c r="E339" s="223" t="s">
        <v>84</v>
      </c>
      <c r="F339" s="223" t="s">
        <v>1286</v>
      </c>
      <c r="G339" s="238">
        <v>12</v>
      </c>
      <c r="H339" s="279" t="s">
        <v>73</v>
      </c>
      <c r="I339" s="279" t="s">
        <v>73</v>
      </c>
      <c r="J339" s="306">
        <v>4800</v>
      </c>
      <c r="K339" s="282"/>
      <c r="L339" s="306">
        <f t="shared" si="8"/>
        <v>4800</v>
      </c>
      <c r="M339" s="282"/>
      <c r="N339" s="282"/>
      <c r="O339" s="282"/>
      <c r="P339" s="282"/>
      <c r="Q339" s="282"/>
      <c r="R339" s="282"/>
      <c r="S339" s="233"/>
      <c r="T339" s="282"/>
      <c r="U339" s="282"/>
      <c r="V339" s="354"/>
      <c r="W339" s="355"/>
      <c r="X339" s="223">
        <v>217</v>
      </c>
      <c r="Y339" s="233" t="s">
        <v>70</v>
      </c>
      <c r="Z339" s="228" t="s">
        <v>2350</v>
      </c>
      <c r="AA339" s="228" t="s">
        <v>2351</v>
      </c>
    </row>
    <row r="340" spans="1:27" s="45" customFormat="1" ht="26.4" customHeight="1">
      <c r="A340" s="225">
        <v>218</v>
      </c>
      <c r="B340" s="226" t="s">
        <v>106</v>
      </c>
      <c r="C340" s="238" t="s">
        <v>249</v>
      </c>
      <c r="D340" s="238" t="s">
        <v>84</v>
      </c>
      <c r="E340" s="238" t="s">
        <v>249</v>
      </c>
      <c r="F340" s="238" t="s">
        <v>1286</v>
      </c>
      <c r="G340" s="238">
        <v>18</v>
      </c>
      <c r="H340" s="280" t="s">
        <v>73</v>
      </c>
      <c r="I340" s="280" t="s">
        <v>73</v>
      </c>
      <c r="J340" s="308">
        <v>7200</v>
      </c>
      <c r="K340" s="309"/>
      <c r="L340" s="308">
        <f t="shared" si="8"/>
        <v>7200</v>
      </c>
      <c r="M340" s="309"/>
      <c r="N340" s="309"/>
      <c r="O340" s="309"/>
      <c r="P340" s="309"/>
      <c r="Q340" s="309"/>
      <c r="R340" s="309"/>
      <c r="S340" s="232"/>
      <c r="T340" s="309"/>
      <c r="U340" s="309"/>
      <c r="V340" s="358"/>
      <c r="W340" s="278"/>
      <c r="X340" s="238">
        <v>218</v>
      </c>
      <c r="Y340" s="232"/>
      <c r="Z340" s="230" t="s">
        <v>2352</v>
      </c>
      <c r="AA340" s="230"/>
    </row>
    <row r="341" spans="1:27" s="8" customFormat="1" ht="24.6" customHeight="1">
      <c r="A341" s="221">
        <v>219</v>
      </c>
      <c r="B341" s="222" t="s">
        <v>433</v>
      </c>
      <c r="C341" s="223">
        <v>5561</v>
      </c>
      <c r="D341" s="224">
        <v>135</v>
      </c>
      <c r="E341" s="223">
        <v>61</v>
      </c>
      <c r="F341" s="223" t="s">
        <v>1286</v>
      </c>
      <c r="G341" s="223">
        <v>18</v>
      </c>
      <c r="H341" s="223">
        <v>3</v>
      </c>
      <c r="I341" s="223">
        <v>87</v>
      </c>
      <c r="J341" s="306">
        <f>SUM(G341*400+H341*100+I341)</f>
        <v>7587</v>
      </c>
      <c r="K341" s="282"/>
      <c r="L341" s="306">
        <f t="shared" si="8"/>
        <v>7587</v>
      </c>
      <c r="M341" s="282"/>
      <c r="N341" s="282"/>
      <c r="O341" s="282"/>
      <c r="P341" s="282"/>
      <c r="Q341" s="282"/>
      <c r="R341" s="282"/>
      <c r="S341" s="233"/>
      <c r="T341" s="282"/>
      <c r="U341" s="282"/>
      <c r="V341" s="354"/>
      <c r="W341" s="355"/>
      <c r="X341" s="223">
        <v>219</v>
      </c>
      <c r="Y341" s="233" t="s">
        <v>70</v>
      </c>
      <c r="Z341" s="228" t="s">
        <v>2353</v>
      </c>
      <c r="AA341" s="228" t="s">
        <v>2354</v>
      </c>
    </row>
    <row r="342" spans="1:27" s="8" customFormat="1" ht="24.6" customHeight="1">
      <c r="A342" s="221">
        <v>220</v>
      </c>
      <c r="B342" s="222" t="s">
        <v>433</v>
      </c>
      <c r="C342" s="223">
        <v>8215</v>
      </c>
      <c r="D342" s="224">
        <v>170</v>
      </c>
      <c r="E342" s="223">
        <v>15</v>
      </c>
      <c r="F342" s="223" t="s">
        <v>1286</v>
      </c>
      <c r="G342" s="223">
        <v>11</v>
      </c>
      <c r="H342" s="223">
        <v>0</v>
      </c>
      <c r="I342" s="223">
        <v>0</v>
      </c>
      <c r="J342" s="306">
        <f>SUM(G342*400)</f>
        <v>4400</v>
      </c>
      <c r="K342" s="282"/>
      <c r="L342" s="306">
        <f>J342</f>
        <v>4400</v>
      </c>
      <c r="M342" s="282"/>
      <c r="N342" s="282"/>
      <c r="O342" s="282"/>
      <c r="P342" s="282"/>
      <c r="Q342" s="282"/>
      <c r="R342" s="282"/>
      <c r="S342" s="233"/>
      <c r="T342" s="282"/>
      <c r="U342" s="282"/>
      <c r="V342" s="354"/>
      <c r="W342" s="355"/>
      <c r="X342" s="223">
        <v>220</v>
      </c>
      <c r="Y342" s="233" t="s">
        <v>63</v>
      </c>
      <c r="Z342" s="228" t="s">
        <v>2355</v>
      </c>
      <c r="AA342" s="228" t="s">
        <v>2356</v>
      </c>
    </row>
    <row r="343" spans="1:27" s="8" customFormat="1" ht="28.2" customHeight="1">
      <c r="A343" s="221"/>
      <c r="B343" s="222"/>
      <c r="C343" s="223"/>
      <c r="D343" s="224"/>
      <c r="E343" s="223"/>
      <c r="F343" s="223"/>
      <c r="G343" s="223"/>
      <c r="H343" s="223"/>
      <c r="I343" s="223"/>
      <c r="J343" s="306"/>
      <c r="K343" s="282"/>
      <c r="L343" s="306">
        <f t="shared" ref="L343:L374" si="9">SUM(G343*400+H343*100+I343)</f>
        <v>0</v>
      </c>
      <c r="M343" s="282"/>
      <c r="N343" s="282"/>
      <c r="O343" s="282"/>
      <c r="P343" s="282"/>
      <c r="Q343" s="282"/>
      <c r="R343" s="282"/>
      <c r="S343" s="233"/>
      <c r="T343" s="282"/>
      <c r="U343" s="282"/>
      <c r="V343" s="354"/>
      <c r="W343" s="355"/>
      <c r="X343" s="223"/>
      <c r="Y343" s="233"/>
      <c r="Z343" s="228"/>
      <c r="AA343" s="228" t="s">
        <v>2357</v>
      </c>
    </row>
    <row r="344" spans="1:27" s="8" customFormat="1" ht="27.6" customHeight="1">
      <c r="A344" s="221">
        <v>221</v>
      </c>
      <c r="B344" s="222" t="s">
        <v>433</v>
      </c>
      <c r="C344" s="223">
        <v>3511</v>
      </c>
      <c r="D344" s="224">
        <v>27</v>
      </c>
      <c r="E344" s="223">
        <v>27</v>
      </c>
      <c r="F344" s="223" t="s">
        <v>1286</v>
      </c>
      <c r="G344" s="223">
        <v>20</v>
      </c>
      <c r="H344" s="223">
        <v>2</v>
      </c>
      <c r="I344" s="223">
        <v>76</v>
      </c>
      <c r="J344" s="306">
        <f>SUM(G344*400+H344*100+I344)</f>
        <v>8276</v>
      </c>
      <c r="K344" s="282"/>
      <c r="L344" s="306">
        <f t="shared" si="9"/>
        <v>8276</v>
      </c>
      <c r="M344" s="282"/>
      <c r="N344" s="282"/>
      <c r="O344" s="282"/>
      <c r="P344" s="282"/>
      <c r="Q344" s="282"/>
      <c r="R344" s="282"/>
      <c r="S344" s="233"/>
      <c r="T344" s="282"/>
      <c r="U344" s="282"/>
      <c r="V344" s="354"/>
      <c r="W344" s="355"/>
      <c r="X344" s="223">
        <v>221</v>
      </c>
      <c r="Y344" s="232" t="s">
        <v>70</v>
      </c>
      <c r="Z344" s="230" t="s">
        <v>2358</v>
      </c>
      <c r="AA344" s="228" t="s">
        <v>2359</v>
      </c>
    </row>
    <row r="345" spans="1:27" s="8" customFormat="1" ht="24.6" customHeight="1">
      <c r="A345" s="221">
        <v>222</v>
      </c>
      <c r="B345" s="222" t="s">
        <v>106</v>
      </c>
      <c r="C345" s="223" t="s">
        <v>249</v>
      </c>
      <c r="D345" s="224" t="s">
        <v>84</v>
      </c>
      <c r="E345" s="223" t="s">
        <v>84</v>
      </c>
      <c r="F345" s="223" t="s">
        <v>1286</v>
      </c>
      <c r="G345" s="223">
        <v>12</v>
      </c>
      <c r="H345" s="279" t="s">
        <v>73</v>
      </c>
      <c r="I345" s="279" t="s">
        <v>73</v>
      </c>
      <c r="J345" s="306">
        <f>SUM(G345*400)</f>
        <v>4800</v>
      </c>
      <c r="K345" s="282"/>
      <c r="L345" s="306">
        <f t="shared" si="9"/>
        <v>4800</v>
      </c>
      <c r="M345" s="282"/>
      <c r="N345" s="282"/>
      <c r="O345" s="282"/>
      <c r="P345" s="282"/>
      <c r="Q345" s="282"/>
      <c r="R345" s="282"/>
      <c r="S345" s="233"/>
      <c r="T345" s="282"/>
      <c r="U345" s="282"/>
      <c r="V345" s="354"/>
      <c r="W345" s="355"/>
      <c r="X345" s="223">
        <v>222</v>
      </c>
      <c r="Y345" s="233" t="s">
        <v>86</v>
      </c>
      <c r="Z345" s="228" t="s">
        <v>2360</v>
      </c>
      <c r="AA345" s="228" t="s">
        <v>2033</v>
      </c>
    </row>
    <row r="346" spans="1:27" s="8" customFormat="1" ht="24.6" customHeight="1">
      <c r="A346" s="221"/>
      <c r="B346" s="222" t="s">
        <v>433</v>
      </c>
      <c r="C346" s="223">
        <v>4676</v>
      </c>
      <c r="D346" s="224">
        <v>98</v>
      </c>
      <c r="E346" s="223">
        <v>76</v>
      </c>
      <c r="F346" s="223"/>
      <c r="G346" s="223">
        <v>9</v>
      </c>
      <c r="H346" s="279" t="s">
        <v>73</v>
      </c>
      <c r="I346" s="279" t="s">
        <v>73</v>
      </c>
      <c r="J346" s="306">
        <f>SUM(G346*400)</f>
        <v>3600</v>
      </c>
      <c r="K346" s="282"/>
      <c r="L346" s="306">
        <f t="shared" si="9"/>
        <v>3600</v>
      </c>
      <c r="M346" s="282"/>
      <c r="N346" s="282"/>
      <c r="O346" s="282"/>
      <c r="P346" s="282"/>
      <c r="Q346" s="282"/>
      <c r="R346" s="282"/>
      <c r="S346" s="233"/>
      <c r="T346" s="282"/>
      <c r="U346" s="282"/>
      <c r="V346" s="354"/>
      <c r="W346" s="355"/>
      <c r="X346" s="223"/>
      <c r="Y346" s="233"/>
      <c r="Z346" s="228"/>
      <c r="AA346" s="228"/>
    </row>
    <row r="347" spans="1:27" s="8" customFormat="1" ht="24.6" customHeight="1">
      <c r="A347" s="221">
        <v>223</v>
      </c>
      <c r="B347" s="222" t="s">
        <v>433</v>
      </c>
      <c r="C347" s="223">
        <v>6588</v>
      </c>
      <c r="D347" s="224">
        <v>19</v>
      </c>
      <c r="E347" s="223">
        <v>88</v>
      </c>
      <c r="F347" s="223" t="s">
        <v>1286</v>
      </c>
      <c r="G347" s="223">
        <v>9</v>
      </c>
      <c r="H347" s="279" t="s">
        <v>73</v>
      </c>
      <c r="I347" s="223">
        <v>29</v>
      </c>
      <c r="J347" s="306">
        <f>SUM(G347*400+I347)</f>
        <v>3629</v>
      </c>
      <c r="K347" s="282"/>
      <c r="L347" s="306">
        <f t="shared" si="9"/>
        <v>3629</v>
      </c>
      <c r="M347" s="282"/>
      <c r="N347" s="282"/>
      <c r="O347" s="282"/>
      <c r="P347" s="282"/>
      <c r="Q347" s="282"/>
      <c r="R347" s="282"/>
      <c r="S347" s="233"/>
      <c r="T347" s="282"/>
      <c r="U347" s="282"/>
      <c r="V347" s="354"/>
      <c r="W347" s="355"/>
      <c r="X347" s="223">
        <v>223</v>
      </c>
      <c r="Y347" s="233" t="s">
        <v>63</v>
      </c>
      <c r="Z347" s="228" t="s">
        <v>2361</v>
      </c>
      <c r="AA347" s="228" t="s">
        <v>2362</v>
      </c>
    </row>
    <row r="348" spans="1:27" s="15" customFormat="1" ht="24.6" customHeight="1">
      <c r="A348" s="255">
        <v>224</v>
      </c>
      <c r="B348" s="260" t="s">
        <v>433</v>
      </c>
      <c r="C348" s="261" t="s">
        <v>249</v>
      </c>
      <c r="D348" s="224">
        <v>44</v>
      </c>
      <c r="E348" s="261" t="s">
        <v>249</v>
      </c>
      <c r="F348" s="261" t="s">
        <v>1286</v>
      </c>
      <c r="G348" s="261">
        <v>19</v>
      </c>
      <c r="H348" s="261">
        <v>1</v>
      </c>
      <c r="I348" s="261">
        <v>85</v>
      </c>
      <c r="J348" s="306">
        <f>SUM(G348*400+H348*100+I348)</f>
        <v>7785</v>
      </c>
      <c r="K348" s="314"/>
      <c r="L348" s="306">
        <f t="shared" si="9"/>
        <v>7785</v>
      </c>
      <c r="M348" s="314"/>
      <c r="N348" s="314"/>
      <c r="O348" s="314"/>
      <c r="P348" s="314"/>
      <c r="Q348" s="314"/>
      <c r="R348" s="314"/>
      <c r="S348" s="233"/>
      <c r="T348" s="314"/>
      <c r="U348" s="314"/>
      <c r="V348" s="356"/>
      <c r="W348" s="357"/>
      <c r="X348" s="261">
        <v>224</v>
      </c>
      <c r="Y348" s="283" t="s">
        <v>70</v>
      </c>
      <c r="Z348" s="284" t="s">
        <v>2363</v>
      </c>
      <c r="AA348" s="284" t="s">
        <v>2364</v>
      </c>
    </row>
    <row r="349" spans="1:27" s="15" customFormat="1" ht="27" customHeight="1">
      <c r="A349" s="255"/>
      <c r="B349" s="260" t="s">
        <v>433</v>
      </c>
      <c r="C349" s="261" t="s">
        <v>249</v>
      </c>
      <c r="D349" s="224">
        <v>141</v>
      </c>
      <c r="E349" s="261" t="s">
        <v>249</v>
      </c>
      <c r="F349" s="223"/>
      <c r="G349" s="261">
        <v>4</v>
      </c>
      <c r="H349" s="261">
        <v>1</v>
      </c>
      <c r="I349" s="261">
        <v>10</v>
      </c>
      <c r="J349" s="306">
        <f>SUM(G349*400+H349*100+I349)</f>
        <v>1710</v>
      </c>
      <c r="K349" s="314"/>
      <c r="L349" s="306">
        <f t="shared" si="9"/>
        <v>1710</v>
      </c>
      <c r="M349" s="314"/>
      <c r="N349" s="314"/>
      <c r="O349" s="314"/>
      <c r="P349" s="314"/>
      <c r="Q349" s="314"/>
      <c r="R349" s="314"/>
      <c r="S349" s="233"/>
      <c r="T349" s="314"/>
      <c r="U349" s="314"/>
      <c r="V349" s="356"/>
      <c r="W349" s="357"/>
      <c r="X349" s="261"/>
      <c r="Y349" s="283" t="s">
        <v>2365</v>
      </c>
      <c r="Z349" s="284" t="s">
        <v>2366</v>
      </c>
      <c r="AA349" s="284" t="s">
        <v>1440</v>
      </c>
    </row>
    <row r="350" spans="1:27" s="8" customFormat="1" ht="24.6" customHeight="1">
      <c r="A350" s="221">
        <v>225</v>
      </c>
      <c r="B350" s="222" t="s">
        <v>433</v>
      </c>
      <c r="C350" s="223">
        <v>6601</v>
      </c>
      <c r="D350" s="224">
        <v>162</v>
      </c>
      <c r="E350" s="223">
        <v>1</v>
      </c>
      <c r="F350" s="223" t="s">
        <v>1286</v>
      </c>
      <c r="G350" s="223">
        <v>9</v>
      </c>
      <c r="H350" s="223">
        <v>2</v>
      </c>
      <c r="I350" s="223">
        <v>97</v>
      </c>
      <c r="J350" s="306">
        <f>SUM(G350*400+H350*100+I350)</f>
        <v>3897</v>
      </c>
      <c r="K350" s="282"/>
      <c r="L350" s="306">
        <f t="shared" si="9"/>
        <v>3897</v>
      </c>
      <c r="M350" s="282"/>
      <c r="N350" s="282"/>
      <c r="O350" s="282"/>
      <c r="P350" s="282"/>
      <c r="Q350" s="282"/>
      <c r="R350" s="282"/>
      <c r="S350" s="233"/>
      <c r="T350" s="282"/>
      <c r="U350" s="282"/>
      <c r="V350" s="354"/>
      <c r="W350" s="355"/>
      <c r="X350" s="223">
        <v>225</v>
      </c>
      <c r="Y350" s="233" t="s">
        <v>63</v>
      </c>
      <c r="Z350" s="228" t="s">
        <v>2367</v>
      </c>
      <c r="AA350" s="228" t="s">
        <v>2368</v>
      </c>
    </row>
    <row r="351" spans="1:27" s="8" customFormat="1" ht="27" customHeight="1">
      <c r="A351" s="221"/>
      <c r="B351" s="222" t="s">
        <v>433</v>
      </c>
      <c r="C351" s="223">
        <v>3955</v>
      </c>
      <c r="D351" s="224">
        <v>84</v>
      </c>
      <c r="E351" s="223">
        <v>55</v>
      </c>
      <c r="F351" s="223"/>
      <c r="G351" s="223">
        <v>14</v>
      </c>
      <c r="H351" s="223">
        <v>1</v>
      </c>
      <c r="I351" s="223">
        <v>61</v>
      </c>
      <c r="J351" s="306">
        <f>SUM(G351*400+H351*100+I351)</f>
        <v>5761</v>
      </c>
      <c r="K351" s="282"/>
      <c r="L351" s="306">
        <f t="shared" si="9"/>
        <v>5761</v>
      </c>
      <c r="M351" s="282"/>
      <c r="N351" s="282"/>
      <c r="O351" s="282"/>
      <c r="P351" s="282"/>
      <c r="Q351" s="282"/>
      <c r="R351" s="282"/>
      <c r="S351" s="233"/>
      <c r="T351" s="282"/>
      <c r="U351" s="282"/>
      <c r="V351" s="354"/>
      <c r="W351" s="355"/>
      <c r="X351" s="223"/>
      <c r="Y351" s="233" t="s">
        <v>70</v>
      </c>
      <c r="Z351" s="228" t="s">
        <v>2369</v>
      </c>
      <c r="AA351" s="228"/>
    </row>
    <row r="352" spans="1:27" s="8" customFormat="1" ht="24.6" customHeight="1">
      <c r="A352" s="221"/>
      <c r="B352" s="222" t="s">
        <v>433</v>
      </c>
      <c r="C352" s="223">
        <v>6597</v>
      </c>
      <c r="D352" s="224">
        <v>66</v>
      </c>
      <c r="E352" s="223">
        <v>97</v>
      </c>
      <c r="F352" s="223"/>
      <c r="G352" s="223">
        <v>1</v>
      </c>
      <c r="H352" s="279" t="s">
        <v>73</v>
      </c>
      <c r="I352" s="279" t="s">
        <v>794</v>
      </c>
      <c r="J352" s="306">
        <v>405</v>
      </c>
      <c r="K352" s="282"/>
      <c r="L352" s="306">
        <f t="shared" si="9"/>
        <v>405</v>
      </c>
      <c r="M352" s="282"/>
      <c r="N352" s="282"/>
      <c r="O352" s="282"/>
      <c r="P352" s="282"/>
      <c r="Q352" s="282"/>
      <c r="R352" s="282"/>
      <c r="S352" s="233"/>
      <c r="T352" s="282"/>
      <c r="U352" s="282"/>
      <c r="V352" s="354"/>
      <c r="W352" s="355"/>
      <c r="X352" s="223"/>
      <c r="Y352" s="233"/>
      <c r="Z352" s="228"/>
      <c r="AA352" s="228"/>
    </row>
    <row r="353" spans="1:27" s="8" customFormat="1" ht="25.8" customHeight="1">
      <c r="A353" s="221">
        <v>226</v>
      </c>
      <c r="B353" s="222" t="s">
        <v>433</v>
      </c>
      <c r="C353" s="223">
        <v>3875</v>
      </c>
      <c r="D353" s="224">
        <v>94</v>
      </c>
      <c r="E353" s="223">
        <v>75</v>
      </c>
      <c r="F353" s="223" t="s">
        <v>1286</v>
      </c>
      <c r="G353" s="223">
        <v>27</v>
      </c>
      <c r="H353" s="223">
        <v>2</v>
      </c>
      <c r="I353" s="223">
        <v>51</v>
      </c>
      <c r="J353" s="306">
        <f>SUM(G353*400+H353*100+I353)</f>
        <v>11051</v>
      </c>
      <c r="K353" s="282"/>
      <c r="L353" s="306">
        <f t="shared" si="9"/>
        <v>11051</v>
      </c>
      <c r="M353" s="282"/>
      <c r="N353" s="224"/>
      <c r="O353" s="224"/>
      <c r="P353" s="224"/>
      <c r="Q353" s="224"/>
      <c r="R353" s="224"/>
      <c r="S353" s="233"/>
      <c r="T353" s="282"/>
      <c r="U353" s="282"/>
      <c r="V353" s="354"/>
      <c r="W353" s="355"/>
      <c r="X353" s="223">
        <v>226</v>
      </c>
      <c r="Y353" s="233" t="s">
        <v>86</v>
      </c>
      <c r="Z353" s="228" t="s">
        <v>2370</v>
      </c>
      <c r="AA353" s="228" t="s">
        <v>2103</v>
      </c>
    </row>
    <row r="354" spans="1:27" s="8" customFormat="1" ht="25.8" customHeight="1">
      <c r="A354" s="221"/>
      <c r="B354" s="222" t="s">
        <v>106</v>
      </c>
      <c r="C354" s="223" t="s">
        <v>84</v>
      </c>
      <c r="D354" s="223" t="s">
        <v>84</v>
      </c>
      <c r="E354" s="223" t="s">
        <v>84</v>
      </c>
      <c r="F354" s="223"/>
      <c r="G354" s="223" t="s">
        <v>84</v>
      </c>
      <c r="H354" s="223">
        <v>1</v>
      </c>
      <c r="I354" s="223">
        <v>49</v>
      </c>
      <c r="J354" s="306">
        <v>149</v>
      </c>
      <c r="K354" s="282">
        <v>144</v>
      </c>
      <c r="L354" s="306"/>
      <c r="M354" s="282"/>
      <c r="N354" s="224"/>
      <c r="O354" s="224"/>
      <c r="P354" s="224"/>
      <c r="Q354" s="224">
        <v>144</v>
      </c>
      <c r="R354" s="224"/>
      <c r="S354" s="233">
        <v>124</v>
      </c>
      <c r="T354" s="282"/>
      <c r="U354" s="282"/>
      <c r="V354" s="354">
        <v>30</v>
      </c>
      <c r="W354" s="355"/>
      <c r="X354" s="223"/>
      <c r="Y354" s="233"/>
      <c r="Z354" s="228"/>
      <c r="AA354" s="228"/>
    </row>
    <row r="355" spans="1:27" s="8" customFormat="1" ht="25.8" customHeight="1">
      <c r="A355" s="221"/>
      <c r="B355" s="222"/>
      <c r="C355" s="223"/>
      <c r="D355" s="224"/>
      <c r="E355" s="223"/>
      <c r="F355" s="223"/>
      <c r="G355" s="223"/>
      <c r="H355" s="223"/>
      <c r="I355" s="223"/>
      <c r="J355" s="306"/>
      <c r="K355" s="282"/>
      <c r="L355" s="306"/>
      <c r="M355" s="282">
        <v>5</v>
      </c>
      <c r="N355" s="282"/>
      <c r="O355" s="282"/>
      <c r="P355" s="282"/>
      <c r="Q355" s="224"/>
      <c r="R355" s="224"/>
      <c r="S355" s="233"/>
      <c r="T355" s="282">
        <v>20</v>
      </c>
      <c r="U355" s="282"/>
      <c r="V355" s="354">
        <v>10</v>
      </c>
      <c r="W355" s="355"/>
      <c r="X355" s="223"/>
      <c r="Y355" s="233"/>
      <c r="Z355" s="228"/>
      <c r="AA355" s="228"/>
    </row>
    <row r="356" spans="1:27" s="8" customFormat="1" ht="25.8" customHeight="1">
      <c r="A356" s="221">
        <v>227</v>
      </c>
      <c r="B356" s="222" t="s">
        <v>433</v>
      </c>
      <c r="C356" s="223">
        <v>3936</v>
      </c>
      <c r="D356" s="224">
        <v>51</v>
      </c>
      <c r="E356" s="223">
        <v>36</v>
      </c>
      <c r="F356" s="223" t="s">
        <v>1286</v>
      </c>
      <c r="G356" s="223">
        <v>15</v>
      </c>
      <c r="H356" s="223">
        <v>2</v>
      </c>
      <c r="I356" s="223">
        <v>77</v>
      </c>
      <c r="J356" s="306">
        <f>SUM(G356*400+H356*100+I356)</f>
        <v>6277</v>
      </c>
      <c r="K356" s="282"/>
      <c r="L356" s="306">
        <f t="shared" si="9"/>
        <v>6277</v>
      </c>
      <c r="M356" s="282"/>
      <c r="N356" s="282"/>
      <c r="O356" s="282"/>
      <c r="P356" s="282"/>
      <c r="Q356" s="282"/>
      <c r="R356" s="282"/>
      <c r="S356" s="233"/>
      <c r="T356" s="282"/>
      <c r="U356" s="282"/>
      <c r="V356" s="354"/>
      <c r="W356" s="355"/>
      <c r="X356" s="223">
        <v>227</v>
      </c>
      <c r="Y356" s="233" t="s">
        <v>2371</v>
      </c>
      <c r="Z356" s="228" t="s">
        <v>2372</v>
      </c>
      <c r="AA356" s="228" t="s">
        <v>2373</v>
      </c>
    </row>
    <row r="357" spans="1:27" s="8" customFormat="1" ht="25.8" customHeight="1">
      <c r="A357" s="221"/>
      <c r="B357" s="222"/>
      <c r="C357" s="223"/>
      <c r="D357" s="224"/>
      <c r="E357" s="223"/>
      <c r="F357" s="223"/>
      <c r="G357" s="223"/>
      <c r="H357" s="223"/>
      <c r="I357" s="223"/>
      <c r="J357" s="306"/>
      <c r="K357" s="282"/>
      <c r="L357" s="306">
        <f t="shared" si="9"/>
        <v>0</v>
      </c>
      <c r="M357" s="282"/>
      <c r="N357" s="282"/>
      <c r="O357" s="282"/>
      <c r="P357" s="282"/>
      <c r="Q357" s="282"/>
      <c r="R357" s="282"/>
      <c r="S357" s="233"/>
      <c r="T357" s="282"/>
      <c r="U357" s="282"/>
      <c r="V357" s="354"/>
      <c r="W357" s="355"/>
      <c r="X357" s="223"/>
      <c r="Y357" s="233"/>
      <c r="Z357" s="228"/>
      <c r="AA357" s="228" t="s">
        <v>212</v>
      </c>
    </row>
    <row r="358" spans="1:27" s="8" customFormat="1" ht="25.8" customHeight="1">
      <c r="A358" s="221">
        <v>228</v>
      </c>
      <c r="B358" s="222" t="s">
        <v>433</v>
      </c>
      <c r="C358" s="223">
        <v>5955</v>
      </c>
      <c r="D358" s="224">
        <v>168</v>
      </c>
      <c r="E358" s="223">
        <v>55</v>
      </c>
      <c r="F358" s="223" t="s">
        <v>1286</v>
      </c>
      <c r="G358" s="223">
        <v>4</v>
      </c>
      <c r="H358" s="223">
        <v>2</v>
      </c>
      <c r="I358" s="223">
        <v>78</v>
      </c>
      <c r="J358" s="306">
        <f>SUM(G358*400+H358*100+I358)</f>
        <v>1878</v>
      </c>
      <c r="K358" s="282"/>
      <c r="L358" s="306">
        <f t="shared" si="9"/>
        <v>1878</v>
      </c>
      <c r="M358" s="282"/>
      <c r="N358" s="282"/>
      <c r="O358" s="282"/>
      <c r="P358" s="282"/>
      <c r="Q358" s="282"/>
      <c r="R358" s="282"/>
      <c r="S358" s="233"/>
      <c r="T358" s="282"/>
      <c r="U358" s="282"/>
      <c r="V358" s="354"/>
      <c r="W358" s="355"/>
      <c r="X358" s="223">
        <v>228</v>
      </c>
      <c r="Y358" s="233" t="s">
        <v>86</v>
      </c>
      <c r="Z358" s="228" t="s">
        <v>2374</v>
      </c>
      <c r="AA358" s="228" t="s">
        <v>2375</v>
      </c>
    </row>
    <row r="359" spans="1:27" s="8" customFormat="1" ht="25.8" customHeight="1">
      <c r="A359" s="221">
        <v>229</v>
      </c>
      <c r="B359" s="222" t="s">
        <v>433</v>
      </c>
      <c r="C359" s="223">
        <v>7621</v>
      </c>
      <c r="D359" s="224">
        <v>269</v>
      </c>
      <c r="E359" s="223">
        <v>21</v>
      </c>
      <c r="F359" s="223" t="s">
        <v>1286</v>
      </c>
      <c r="G359" s="238">
        <v>6</v>
      </c>
      <c r="H359" s="238">
        <v>1</v>
      </c>
      <c r="I359" s="238">
        <v>26</v>
      </c>
      <c r="J359" s="306">
        <f>SUM(G359*400+H359*100+I359)</f>
        <v>2526</v>
      </c>
      <c r="K359" s="282"/>
      <c r="L359" s="306">
        <f t="shared" si="9"/>
        <v>2526</v>
      </c>
      <c r="M359" s="282"/>
      <c r="N359" s="282"/>
      <c r="O359" s="282"/>
      <c r="P359" s="282"/>
      <c r="Q359" s="282"/>
      <c r="R359" s="282"/>
      <c r="S359" s="233"/>
      <c r="T359" s="282"/>
      <c r="U359" s="282"/>
      <c r="V359" s="354"/>
      <c r="W359" s="355"/>
      <c r="X359" s="223">
        <v>229</v>
      </c>
      <c r="Y359" s="233" t="s">
        <v>63</v>
      </c>
      <c r="Z359" s="228" t="s">
        <v>2376</v>
      </c>
      <c r="AA359" s="228" t="s">
        <v>2377</v>
      </c>
    </row>
    <row r="360" spans="1:27" s="8" customFormat="1" ht="25.8" customHeight="1">
      <c r="A360" s="221">
        <v>230</v>
      </c>
      <c r="B360" s="222" t="s">
        <v>433</v>
      </c>
      <c r="C360" s="223">
        <v>7623</v>
      </c>
      <c r="D360" s="224">
        <v>271</v>
      </c>
      <c r="E360" s="223">
        <v>23</v>
      </c>
      <c r="F360" s="223" t="s">
        <v>1286</v>
      </c>
      <c r="G360" s="238">
        <v>2</v>
      </c>
      <c r="H360" s="238">
        <v>1</v>
      </c>
      <c r="I360" s="280" t="s">
        <v>574</v>
      </c>
      <c r="J360" s="306">
        <f>SUM(G360*400+H360*100+I360)</f>
        <v>908</v>
      </c>
      <c r="K360" s="282"/>
      <c r="L360" s="306">
        <f t="shared" si="9"/>
        <v>908</v>
      </c>
      <c r="M360" s="282"/>
      <c r="N360" s="282"/>
      <c r="O360" s="282"/>
      <c r="P360" s="282"/>
      <c r="Q360" s="282"/>
      <c r="R360" s="282"/>
      <c r="S360" s="233"/>
      <c r="T360" s="282"/>
      <c r="U360" s="282"/>
      <c r="V360" s="354"/>
      <c r="W360" s="355"/>
      <c r="X360" s="223">
        <v>230</v>
      </c>
      <c r="Y360" s="233" t="s">
        <v>70</v>
      </c>
      <c r="Z360" s="228" t="s">
        <v>2378</v>
      </c>
      <c r="AA360" s="228" t="s">
        <v>2379</v>
      </c>
    </row>
    <row r="361" spans="1:27" s="8" customFormat="1" ht="25.8" customHeight="1">
      <c r="A361" s="221">
        <v>231</v>
      </c>
      <c r="B361" s="222" t="s">
        <v>433</v>
      </c>
      <c r="C361" s="223">
        <v>3044</v>
      </c>
      <c r="D361" s="224">
        <v>61</v>
      </c>
      <c r="E361" s="223">
        <v>44</v>
      </c>
      <c r="F361" s="223" t="s">
        <v>1286</v>
      </c>
      <c r="G361" s="223">
        <v>5</v>
      </c>
      <c r="H361" s="279" t="s">
        <v>73</v>
      </c>
      <c r="I361" s="279" t="s">
        <v>73</v>
      </c>
      <c r="J361" s="306">
        <v>2000</v>
      </c>
      <c r="K361" s="282"/>
      <c r="L361" s="306">
        <f t="shared" si="9"/>
        <v>2000</v>
      </c>
      <c r="M361" s="282"/>
      <c r="N361" s="282"/>
      <c r="O361" s="282"/>
      <c r="P361" s="282"/>
      <c r="Q361" s="282"/>
      <c r="R361" s="282"/>
      <c r="S361" s="233"/>
      <c r="T361" s="282"/>
      <c r="U361" s="282"/>
      <c r="V361" s="354"/>
      <c r="W361" s="355"/>
      <c r="X361" s="223">
        <v>231</v>
      </c>
      <c r="Y361" s="233" t="s">
        <v>70</v>
      </c>
      <c r="Z361" s="228" t="s">
        <v>2380</v>
      </c>
      <c r="AA361" s="228" t="s">
        <v>2381</v>
      </c>
    </row>
    <row r="362" spans="1:27" s="8" customFormat="1" ht="25.8" customHeight="1">
      <c r="A362" s="221">
        <v>232</v>
      </c>
      <c r="B362" s="222" t="s">
        <v>433</v>
      </c>
      <c r="C362" s="223">
        <v>5104</v>
      </c>
      <c r="D362" s="224">
        <v>118</v>
      </c>
      <c r="E362" s="223">
        <v>4</v>
      </c>
      <c r="F362" s="223" t="s">
        <v>1286</v>
      </c>
      <c r="G362" s="223">
        <v>11</v>
      </c>
      <c r="H362" s="223">
        <v>2</v>
      </c>
      <c r="I362" s="223">
        <v>32</v>
      </c>
      <c r="J362" s="306">
        <f>SUM(G362*400+H362*100+I362)</f>
        <v>4632</v>
      </c>
      <c r="K362" s="282"/>
      <c r="L362" s="306">
        <f t="shared" si="9"/>
        <v>4632</v>
      </c>
      <c r="M362" s="282"/>
      <c r="N362" s="282"/>
      <c r="O362" s="282"/>
      <c r="P362" s="282"/>
      <c r="Q362" s="282"/>
      <c r="R362" s="282"/>
      <c r="S362" s="233"/>
      <c r="T362" s="282"/>
      <c r="U362" s="282"/>
      <c r="V362" s="354"/>
      <c r="W362" s="355"/>
      <c r="X362" s="223">
        <v>232</v>
      </c>
      <c r="Y362" s="233" t="s">
        <v>86</v>
      </c>
      <c r="Z362" s="228" t="s">
        <v>2382</v>
      </c>
      <c r="AA362" s="228" t="s">
        <v>2383</v>
      </c>
    </row>
    <row r="363" spans="1:27" s="8" customFormat="1" ht="25.8" customHeight="1">
      <c r="A363" s="221"/>
      <c r="B363" s="222" t="s">
        <v>433</v>
      </c>
      <c r="C363" s="223">
        <v>5386</v>
      </c>
      <c r="D363" s="224">
        <v>144</v>
      </c>
      <c r="E363" s="223">
        <v>86</v>
      </c>
      <c r="F363" s="223"/>
      <c r="G363" s="223">
        <v>1</v>
      </c>
      <c r="H363" s="223">
        <v>1</v>
      </c>
      <c r="I363" s="223">
        <v>62</v>
      </c>
      <c r="J363" s="306">
        <f>SUM(G363*400+H363*100+I363)</f>
        <v>562</v>
      </c>
      <c r="K363" s="282"/>
      <c r="L363" s="306">
        <f t="shared" si="9"/>
        <v>562</v>
      </c>
      <c r="M363" s="282"/>
      <c r="N363" s="282"/>
      <c r="O363" s="282"/>
      <c r="P363" s="282"/>
      <c r="Q363" s="282"/>
      <c r="R363" s="282"/>
      <c r="S363" s="233"/>
      <c r="T363" s="282"/>
      <c r="U363" s="282"/>
      <c r="V363" s="354"/>
      <c r="W363" s="355"/>
      <c r="X363" s="223"/>
      <c r="Y363" s="233"/>
      <c r="Z363" s="228"/>
      <c r="AA363" s="228" t="s">
        <v>1522</v>
      </c>
    </row>
    <row r="364" spans="1:27" s="8" customFormat="1" ht="25.8" customHeight="1">
      <c r="A364" s="221">
        <v>233</v>
      </c>
      <c r="B364" s="222" t="s">
        <v>433</v>
      </c>
      <c r="C364" s="223">
        <v>2664</v>
      </c>
      <c r="D364" s="224">
        <v>4</v>
      </c>
      <c r="E364" s="223">
        <v>64</v>
      </c>
      <c r="F364" s="223" t="s">
        <v>1286</v>
      </c>
      <c r="G364" s="223">
        <v>6</v>
      </c>
      <c r="H364" s="279" t="s">
        <v>73</v>
      </c>
      <c r="I364" s="223">
        <v>91</v>
      </c>
      <c r="J364" s="306">
        <f>SUM(G364*400+I364)</f>
        <v>2491</v>
      </c>
      <c r="K364" s="282"/>
      <c r="L364" s="306">
        <f t="shared" si="9"/>
        <v>2491</v>
      </c>
      <c r="M364" s="282"/>
      <c r="N364" s="282"/>
      <c r="O364" s="282"/>
      <c r="P364" s="282"/>
      <c r="Q364" s="282"/>
      <c r="R364" s="282"/>
      <c r="S364" s="233"/>
      <c r="T364" s="282"/>
      <c r="U364" s="282"/>
      <c r="V364" s="354"/>
      <c r="W364" s="355"/>
      <c r="X364" s="223">
        <v>233</v>
      </c>
      <c r="Y364" s="233" t="s">
        <v>70</v>
      </c>
      <c r="Z364" s="228" t="s">
        <v>2384</v>
      </c>
      <c r="AA364" s="228" t="s">
        <v>2086</v>
      </c>
    </row>
    <row r="365" spans="1:27" s="8" customFormat="1" ht="25.8" customHeight="1">
      <c r="A365" s="221">
        <v>234</v>
      </c>
      <c r="B365" s="222" t="s">
        <v>2387</v>
      </c>
      <c r="C365" s="223">
        <v>4508</v>
      </c>
      <c r="D365" s="224">
        <v>76</v>
      </c>
      <c r="E365" s="223">
        <v>8</v>
      </c>
      <c r="F365" s="223" t="s">
        <v>1286</v>
      </c>
      <c r="G365" s="223">
        <v>4</v>
      </c>
      <c r="H365" s="223">
        <v>0</v>
      </c>
      <c r="I365" s="279">
        <v>56</v>
      </c>
      <c r="J365" s="306">
        <f>SUM(G365*400+I365)</f>
        <v>1656</v>
      </c>
      <c r="K365" s="282"/>
      <c r="L365" s="306">
        <f>J365</f>
        <v>1656</v>
      </c>
      <c r="M365" s="282"/>
      <c r="N365" s="282"/>
      <c r="O365" s="282"/>
      <c r="P365" s="282"/>
      <c r="Q365" s="282"/>
      <c r="R365" s="282"/>
      <c r="S365" s="233"/>
      <c r="T365" s="282"/>
      <c r="U365" s="282"/>
      <c r="V365" s="354"/>
      <c r="W365" s="355"/>
      <c r="X365" s="223">
        <v>234</v>
      </c>
      <c r="Y365" s="233" t="s">
        <v>70</v>
      </c>
      <c r="Z365" s="228" t="s">
        <v>2385</v>
      </c>
      <c r="AA365" s="228" t="s">
        <v>2386</v>
      </c>
    </row>
    <row r="366" spans="1:27" s="8" customFormat="1" ht="25.8" customHeight="1">
      <c r="A366" s="221"/>
      <c r="B366" s="222" t="s">
        <v>2387</v>
      </c>
      <c r="C366" s="223">
        <v>4507</v>
      </c>
      <c r="D366" s="224">
        <v>71</v>
      </c>
      <c r="E366" s="223">
        <v>7</v>
      </c>
      <c r="F366" s="223"/>
      <c r="G366" s="223">
        <v>26</v>
      </c>
      <c r="H366" s="223">
        <v>3</v>
      </c>
      <c r="I366" s="223">
        <v>31</v>
      </c>
      <c r="J366" s="306">
        <f>SUM(G366*400+H366*100+I366)</f>
        <v>10731</v>
      </c>
      <c r="K366" s="282"/>
      <c r="L366" s="306">
        <f t="shared" si="9"/>
        <v>10731</v>
      </c>
      <c r="M366" s="282"/>
      <c r="N366" s="282"/>
      <c r="O366" s="282"/>
      <c r="P366" s="282"/>
      <c r="Q366" s="282"/>
      <c r="R366" s="282"/>
      <c r="S366" s="233"/>
      <c r="T366" s="282"/>
      <c r="U366" s="282"/>
      <c r="V366" s="354"/>
      <c r="W366" s="355"/>
      <c r="X366" s="223"/>
      <c r="Y366" s="233"/>
      <c r="Z366" s="228"/>
      <c r="AA366" s="228" t="s">
        <v>2388</v>
      </c>
    </row>
    <row r="367" spans="1:27" s="8" customFormat="1" ht="25.8" customHeight="1">
      <c r="A367" s="221">
        <v>235</v>
      </c>
      <c r="B367" s="222" t="s">
        <v>2387</v>
      </c>
      <c r="C367" s="223">
        <v>8097</v>
      </c>
      <c r="D367" s="224">
        <v>219</v>
      </c>
      <c r="E367" s="223">
        <v>97</v>
      </c>
      <c r="F367" s="223" t="s">
        <v>1286</v>
      </c>
      <c r="G367" s="223">
        <v>5</v>
      </c>
      <c r="H367" s="279" t="s">
        <v>73</v>
      </c>
      <c r="I367" s="279" t="s">
        <v>73</v>
      </c>
      <c r="J367" s="306">
        <f>SUM(G367*400)</f>
        <v>2000</v>
      </c>
      <c r="K367" s="282"/>
      <c r="L367" s="306">
        <f t="shared" si="9"/>
        <v>2000</v>
      </c>
      <c r="M367" s="282"/>
      <c r="N367" s="282"/>
      <c r="O367" s="282"/>
      <c r="P367" s="282"/>
      <c r="Q367" s="282"/>
      <c r="R367" s="282"/>
      <c r="S367" s="233"/>
      <c r="T367" s="282"/>
      <c r="U367" s="282"/>
      <c r="V367" s="354"/>
      <c r="W367" s="355"/>
      <c r="X367" s="223">
        <v>235</v>
      </c>
      <c r="Y367" s="233" t="s">
        <v>86</v>
      </c>
      <c r="Z367" s="228" t="s">
        <v>2389</v>
      </c>
      <c r="AA367" s="228" t="s">
        <v>2390</v>
      </c>
    </row>
    <row r="368" spans="1:27" s="8" customFormat="1" ht="25.8" customHeight="1">
      <c r="A368" s="221"/>
      <c r="B368" s="222"/>
      <c r="C368" s="223"/>
      <c r="D368" s="224"/>
      <c r="E368" s="223"/>
      <c r="F368" s="223"/>
      <c r="G368" s="223"/>
      <c r="H368" s="223"/>
      <c r="I368" s="223"/>
      <c r="J368" s="306"/>
      <c r="K368" s="282"/>
      <c r="L368" s="306">
        <f t="shared" si="9"/>
        <v>0</v>
      </c>
      <c r="M368" s="282"/>
      <c r="N368" s="282"/>
      <c r="O368" s="282"/>
      <c r="P368" s="282"/>
      <c r="Q368" s="282"/>
      <c r="R368" s="282"/>
      <c r="S368" s="233"/>
      <c r="T368" s="282"/>
      <c r="U368" s="282"/>
      <c r="V368" s="354"/>
      <c r="W368" s="355"/>
      <c r="X368" s="223"/>
      <c r="Y368" s="233"/>
      <c r="Z368" s="228"/>
      <c r="AA368" s="228" t="s">
        <v>2391</v>
      </c>
    </row>
    <row r="369" spans="1:27" s="8" customFormat="1" ht="24.6" customHeight="1">
      <c r="A369" s="221">
        <v>236</v>
      </c>
      <c r="B369" s="222" t="s">
        <v>106</v>
      </c>
      <c r="C369" s="223" t="s">
        <v>249</v>
      </c>
      <c r="D369" s="224">
        <v>122</v>
      </c>
      <c r="E369" s="223" t="s">
        <v>249</v>
      </c>
      <c r="F369" s="223" t="s">
        <v>1286</v>
      </c>
      <c r="G369" s="223">
        <v>6</v>
      </c>
      <c r="H369" s="279" t="s">
        <v>73</v>
      </c>
      <c r="I369" s="279" t="s">
        <v>73</v>
      </c>
      <c r="J369" s="306">
        <f>SUM(G369*400)</f>
        <v>2400</v>
      </c>
      <c r="K369" s="282"/>
      <c r="L369" s="306">
        <f t="shared" si="9"/>
        <v>2400</v>
      </c>
      <c r="M369" s="282"/>
      <c r="N369" s="282"/>
      <c r="O369" s="282"/>
      <c r="P369" s="282"/>
      <c r="Q369" s="282"/>
      <c r="R369" s="282"/>
      <c r="S369" s="233"/>
      <c r="T369" s="282"/>
      <c r="U369" s="282"/>
      <c r="V369" s="354"/>
      <c r="W369" s="355"/>
      <c r="X369" s="223">
        <v>236</v>
      </c>
      <c r="Y369" s="233" t="s">
        <v>70</v>
      </c>
      <c r="Z369" s="228" t="s">
        <v>2392</v>
      </c>
      <c r="AA369" s="228" t="s">
        <v>2393</v>
      </c>
    </row>
    <row r="370" spans="1:27" s="8" customFormat="1" ht="24.6" customHeight="1">
      <c r="A370" s="221"/>
      <c r="B370" s="222" t="s">
        <v>106</v>
      </c>
      <c r="C370" s="223" t="s">
        <v>249</v>
      </c>
      <c r="D370" s="224">
        <v>121</v>
      </c>
      <c r="E370" s="223" t="s">
        <v>249</v>
      </c>
      <c r="F370" s="223"/>
      <c r="G370" s="223">
        <v>6</v>
      </c>
      <c r="H370" s="279" t="s">
        <v>73</v>
      </c>
      <c r="I370" s="279" t="s">
        <v>73</v>
      </c>
      <c r="J370" s="306">
        <f>SUM(G370*400)</f>
        <v>2400</v>
      </c>
      <c r="K370" s="282"/>
      <c r="L370" s="306">
        <f t="shared" si="9"/>
        <v>2400</v>
      </c>
      <c r="M370" s="282"/>
      <c r="N370" s="282"/>
      <c r="O370" s="282"/>
      <c r="P370" s="282"/>
      <c r="Q370" s="282"/>
      <c r="R370" s="282"/>
      <c r="S370" s="233"/>
      <c r="T370" s="282"/>
      <c r="U370" s="282"/>
      <c r="V370" s="354"/>
      <c r="W370" s="355"/>
      <c r="X370" s="223"/>
      <c r="Y370" s="233"/>
      <c r="Z370" s="228"/>
      <c r="AA370" s="228" t="s">
        <v>2357</v>
      </c>
    </row>
    <row r="371" spans="1:27" s="8" customFormat="1" ht="24.6" customHeight="1">
      <c r="A371" s="221"/>
      <c r="B371" s="222" t="s">
        <v>106</v>
      </c>
      <c r="C371" s="223" t="s">
        <v>249</v>
      </c>
      <c r="D371" s="224">
        <v>80</v>
      </c>
      <c r="E371" s="223" t="s">
        <v>249</v>
      </c>
      <c r="F371" s="223"/>
      <c r="G371" s="223">
        <v>10</v>
      </c>
      <c r="H371" s="279" t="s">
        <v>73</v>
      </c>
      <c r="I371" s="279" t="s">
        <v>73</v>
      </c>
      <c r="J371" s="306">
        <f>SUM(G371*400)</f>
        <v>4000</v>
      </c>
      <c r="K371" s="282"/>
      <c r="L371" s="306">
        <f t="shared" si="9"/>
        <v>4000</v>
      </c>
      <c r="M371" s="282"/>
      <c r="N371" s="282"/>
      <c r="O371" s="282"/>
      <c r="P371" s="282"/>
      <c r="Q371" s="282"/>
      <c r="R371" s="282"/>
      <c r="S371" s="233"/>
      <c r="T371" s="282"/>
      <c r="U371" s="282"/>
      <c r="V371" s="354"/>
      <c r="W371" s="355"/>
      <c r="X371" s="223"/>
      <c r="Y371" s="233"/>
      <c r="Z371" s="228"/>
      <c r="AA371" s="228"/>
    </row>
    <row r="372" spans="1:27" s="8" customFormat="1" ht="24.6" customHeight="1">
      <c r="A372" s="221">
        <v>237</v>
      </c>
      <c r="B372" s="222" t="s">
        <v>2387</v>
      </c>
      <c r="C372" s="223">
        <v>5138</v>
      </c>
      <c r="D372" s="224">
        <v>81</v>
      </c>
      <c r="E372" s="223">
        <v>38</v>
      </c>
      <c r="F372" s="223" t="s">
        <v>1286</v>
      </c>
      <c r="G372" s="223">
        <v>7</v>
      </c>
      <c r="H372" s="223">
        <v>3</v>
      </c>
      <c r="I372" s="223">
        <v>98</v>
      </c>
      <c r="J372" s="306">
        <f>SUM(G372*400+H372*100+I372)</f>
        <v>3198</v>
      </c>
      <c r="K372" s="282"/>
      <c r="L372" s="306">
        <f t="shared" si="9"/>
        <v>3198</v>
      </c>
      <c r="M372" s="282"/>
      <c r="N372" s="282"/>
      <c r="O372" s="282"/>
      <c r="P372" s="282"/>
      <c r="Q372" s="282"/>
      <c r="R372" s="282"/>
      <c r="S372" s="233"/>
      <c r="T372" s="282"/>
      <c r="U372" s="282"/>
      <c r="V372" s="354"/>
      <c r="W372" s="355"/>
      <c r="X372" s="223">
        <v>237</v>
      </c>
      <c r="Y372" s="233" t="s">
        <v>70</v>
      </c>
      <c r="Z372" s="228" t="s">
        <v>2394</v>
      </c>
      <c r="AA372" s="228" t="s">
        <v>2395</v>
      </c>
    </row>
    <row r="373" spans="1:27" s="8" customFormat="1" ht="24.6" customHeight="1">
      <c r="A373" s="221"/>
      <c r="B373" s="222"/>
      <c r="C373" s="223"/>
      <c r="D373" s="224"/>
      <c r="E373" s="223"/>
      <c r="F373" s="223"/>
      <c r="G373" s="223"/>
      <c r="H373" s="223"/>
      <c r="I373" s="223"/>
      <c r="J373" s="306"/>
      <c r="K373" s="282"/>
      <c r="L373" s="306">
        <f t="shared" si="9"/>
        <v>0</v>
      </c>
      <c r="M373" s="282"/>
      <c r="N373" s="282"/>
      <c r="O373" s="282"/>
      <c r="P373" s="282"/>
      <c r="Q373" s="282"/>
      <c r="R373" s="282"/>
      <c r="S373" s="233"/>
      <c r="T373" s="282"/>
      <c r="U373" s="282"/>
      <c r="V373" s="354"/>
      <c r="W373" s="355"/>
      <c r="X373" s="223"/>
      <c r="Y373" s="233"/>
      <c r="Z373" s="228"/>
      <c r="AA373" s="228" t="s">
        <v>2396</v>
      </c>
    </row>
    <row r="374" spans="1:27" s="8" customFormat="1" ht="24.6" customHeight="1">
      <c r="A374" s="221">
        <v>238</v>
      </c>
      <c r="B374" s="222" t="s">
        <v>2387</v>
      </c>
      <c r="C374" s="223">
        <v>5014</v>
      </c>
      <c r="D374" s="224">
        <v>82</v>
      </c>
      <c r="E374" s="223">
        <v>14</v>
      </c>
      <c r="F374" s="223" t="s">
        <v>1286</v>
      </c>
      <c r="G374" s="223">
        <v>10</v>
      </c>
      <c r="H374" s="279" t="s">
        <v>73</v>
      </c>
      <c r="I374" s="279" t="s">
        <v>73</v>
      </c>
      <c r="J374" s="306">
        <f>SUM(G374*400)</f>
        <v>4000</v>
      </c>
      <c r="K374" s="282"/>
      <c r="L374" s="306">
        <f t="shared" si="9"/>
        <v>4000</v>
      </c>
      <c r="M374" s="282"/>
      <c r="N374" s="282"/>
      <c r="O374" s="282"/>
      <c r="P374" s="282"/>
      <c r="Q374" s="282"/>
      <c r="R374" s="282"/>
      <c r="S374" s="233"/>
      <c r="T374" s="282"/>
      <c r="U374" s="282"/>
      <c r="V374" s="354"/>
      <c r="W374" s="355"/>
      <c r="X374" s="223">
        <v>238</v>
      </c>
      <c r="Y374" s="233" t="s">
        <v>86</v>
      </c>
      <c r="Z374" s="228" t="s">
        <v>2397</v>
      </c>
      <c r="AA374" s="228" t="s">
        <v>2398</v>
      </c>
    </row>
    <row r="375" spans="1:27" s="8" customFormat="1" ht="24.6" customHeight="1">
      <c r="A375" s="221"/>
      <c r="B375" s="222"/>
      <c r="C375" s="223"/>
      <c r="D375" s="224"/>
      <c r="E375" s="223"/>
      <c r="F375" s="223"/>
      <c r="G375" s="223"/>
      <c r="H375" s="223"/>
      <c r="I375" s="223"/>
      <c r="J375" s="306"/>
      <c r="K375" s="282"/>
      <c r="L375" s="306">
        <f t="shared" ref="L375:L394" si="10">SUM(G375*400+H375*100+I375)</f>
        <v>0</v>
      </c>
      <c r="M375" s="282"/>
      <c r="N375" s="282"/>
      <c r="O375" s="282"/>
      <c r="P375" s="282"/>
      <c r="Q375" s="282"/>
      <c r="R375" s="282"/>
      <c r="S375" s="233"/>
      <c r="T375" s="282"/>
      <c r="U375" s="282"/>
      <c r="V375" s="354"/>
      <c r="W375" s="355"/>
      <c r="X375" s="223"/>
      <c r="Y375" s="233"/>
      <c r="Z375" s="228"/>
      <c r="AA375" s="228" t="s">
        <v>1440</v>
      </c>
    </row>
    <row r="376" spans="1:27" s="8" customFormat="1" ht="24.6" customHeight="1">
      <c r="A376" s="221">
        <v>239</v>
      </c>
      <c r="B376" s="222" t="s">
        <v>2387</v>
      </c>
      <c r="C376" s="223">
        <v>7619</v>
      </c>
      <c r="D376" s="224">
        <v>128</v>
      </c>
      <c r="E376" s="223">
        <v>19</v>
      </c>
      <c r="F376" s="223" t="s">
        <v>1286</v>
      </c>
      <c r="G376" s="223">
        <v>6</v>
      </c>
      <c r="H376" s="279" t="s">
        <v>73</v>
      </c>
      <c r="I376" s="279" t="s">
        <v>73</v>
      </c>
      <c r="J376" s="306">
        <f>SUM(G376*400)</f>
        <v>2400</v>
      </c>
      <c r="K376" s="282"/>
      <c r="L376" s="306">
        <f t="shared" si="10"/>
        <v>2400</v>
      </c>
      <c r="M376" s="282"/>
      <c r="N376" s="282"/>
      <c r="O376" s="282"/>
      <c r="P376" s="282"/>
      <c r="Q376" s="282"/>
      <c r="R376" s="282"/>
      <c r="S376" s="233"/>
      <c r="T376" s="282"/>
      <c r="U376" s="282"/>
      <c r="V376" s="354"/>
      <c r="W376" s="355"/>
      <c r="X376" s="223">
        <v>239</v>
      </c>
      <c r="Y376" s="233" t="s">
        <v>70</v>
      </c>
      <c r="Z376" s="228" t="s">
        <v>2399</v>
      </c>
      <c r="AA376" s="228" t="s">
        <v>2400</v>
      </c>
    </row>
    <row r="377" spans="1:27" s="8" customFormat="1" ht="24.6" customHeight="1">
      <c r="A377" s="221"/>
      <c r="B377" s="222"/>
      <c r="C377" s="223"/>
      <c r="D377" s="224"/>
      <c r="E377" s="223"/>
      <c r="F377" s="223"/>
      <c r="G377" s="223"/>
      <c r="H377" s="223"/>
      <c r="I377" s="223"/>
      <c r="J377" s="306"/>
      <c r="K377" s="282"/>
      <c r="L377" s="306">
        <f t="shared" si="10"/>
        <v>0</v>
      </c>
      <c r="M377" s="282"/>
      <c r="N377" s="282"/>
      <c r="O377" s="282"/>
      <c r="P377" s="282"/>
      <c r="Q377" s="282"/>
      <c r="R377" s="282"/>
      <c r="S377" s="233"/>
      <c r="T377" s="282"/>
      <c r="U377" s="282"/>
      <c r="V377" s="354"/>
      <c r="W377" s="355"/>
      <c r="X377" s="223"/>
      <c r="Y377" s="233"/>
      <c r="Z377" s="228"/>
      <c r="AA377" s="228" t="s">
        <v>2396</v>
      </c>
    </row>
    <row r="378" spans="1:27" s="8" customFormat="1" ht="24.6" customHeight="1">
      <c r="A378" s="221">
        <v>240</v>
      </c>
      <c r="B378" s="222" t="s">
        <v>2387</v>
      </c>
      <c r="C378" s="223">
        <v>3939</v>
      </c>
      <c r="D378" s="224">
        <v>38</v>
      </c>
      <c r="E378" s="223">
        <v>39</v>
      </c>
      <c r="F378" s="223" t="s">
        <v>1286</v>
      </c>
      <c r="G378" s="223">
        <v>12</v>
      </c>
      <c r="H378" s="223">
        <v>1</v>
      </c>
      <c r="I378" s="223">
        <v>81</v>
      </c>
      <c r="J378" s="306">
        <f>SUM(G378*400+H378*100+I378)</f>
        <v>4981</v>
      </c>
      <c r="K378" s="282"/>
      <c r="L378" s="306">
        <f t="shared" si="10"/>
        <v>4981</v>
      </c>
      <c r="M378" s="282"/>
      <c r="N378" s="282"/>
      <c r="O378" s="282"/>
      <c r="P378" s="282"/>
      <c r="Q378" s="282"/>
      <c r="R378" s="282"/>
      <c r="S378" s="233"/>
      <c r="T378" s="282"/>
      <c r="U378" s="282"/>
      <c r="V378" s="354"/>
      <c r="W378" s="355"/>
      <c r="X378" s="223">
        <v>240</v>
      </c>
      <c r="Y378" s="233" t="s">
        <v>70</v>
      </c>
      <c r="Z378" s="228" t="s">
        <v>2401</v>
      </c>
      <c r="AA378" s="228" t="s">
        <v>2402</v>
      </c>
    </row>
    <row r="379" spans="1:27" s="8" customFormat="1" ht="24.6" customHeight="1">
      <c r="A379" s="221"/>
      <c r="B379" s="222"/>
      <c r="C379" s="223"/>
      <c r="D379" s="223"/>
      <c r="E379" s="223"/>
      <c r="F379" s="223"/>
      <c r="G379" s="223"/>
      <c r="H379" s="223"/>
      <c r="I379" s="223"/>
      <c r="J379" s="306"/>
      <c r="K379" s="282"/>
      <c r="L379" s="306"/>
      <c r="M379" s="282"/>
      <c r="N379" s="282"/>
      <c r="O379" s="282"/>
      <c r="P379" s="282"/>
      <c r="Q379" s="282"/>
      <c r="R379" s="282"/>
      <c r="S379" s="233"/>
      <c r="T379" s="282"/>
      <c r="U379" s="282"/>
      <c r="V379" s="354"/>
      <c r="W379" s="355"/>
      <c r="X379" s="223"/>
      <c r="Y379" s="233"/>
      <c r="Z379" s="228"/>
      <c r="AA379" s="228" t="s">
        <v>2403</v>
      </c>
    </row>
    <row r="380" spans="1:27" s="8" customFormat="1" ht="24.6" customHeight="1">
      <c r="A380" s="221">
        <v>241</v>
      </c>
      <c r="B380" s="222" t="s">
        <v>2387</v>
      </c>
      <c r="C380" s="223">
        <v>7510</v>
      </c>
      <c r="D380" s="224">
        <v>140</v>
      </c>
      <c r="E380" s="223">
        <v>10</v>
      </c>
      <c r="F380" s="223" t="s">
        <v>1286</v>
      </c>
      <c r="G380" s="223">
        <v>3</v>
      </c>
      <c r="H380" s="223">
        <v>1</v>
      </c>
      <c r="I380" s="223">
        <v>92</v>
      </c>
      <c r="J380" s="306">
        <f>SUM(G380*400+H380*100+I380)</f>
        <v>1392</v>
      </c>
      <c r="K380" s="282"/>
      <c r="L380" s="306">
        <f t="shared" si="10"/>
        <v>1392</v>
      </c>
      <c r="M380" s="282"/>
      <c r="N380" s="282"/>
      <c r="O380" s="282"/>
      <c r="P380" s="282"/>
      <c r="Q380" s="282"/>
      <c r="R380" s="282"/>
      <c r="S380" s="233"/>
      <c r="T380" s="282"/>
      <c r="U380" s="282"/>
      <c r="V380" s="354"/>
      <c r="W380" s="355"/>
      <c r="X380" s="223">
        <v>241</v>
      </c>
      <c r="Y380" s="233" t="s">
        <v>63</v>
      </c>
      <c r="Z380" s="228" t="s">
        <v>2404</v>
      </c>
      <c r="AA380" s="228" t="s">
        <v>2405</v>
      </c>
    </row>
    <row r="381" spans="1:27" s="8" customFormat="1" ht="24.6" customHeight="1">
      <c r="A381" s="221"/>
      <c r="B381" s="222" t="s">
        <v>2387</v>
      </c>
      <c r="C381" s="223">
        <v>4242</v>
      </c>
      <c r="D381" s="224">
        <v>29</v>
      </c>
      <c r="E381" s="223">
        <v>42</v>
      </c>
      <c r="F381" s="223"/>
      <c r="G381" s="223">
        <v>26</v>
      </c>
      <c r="H381" s="279" t="s">
        <v>73</v>
      </c>
      <c r="I381" s="223">
        <v>95</v>
      </c>
      <c r="J381" s="306">
        <f>SUM(G381*400+I381)</f>
        <v>10495</v>
      </c>
      <c r="K381" s="282"/>
      <c r="L381" s="306">
        <f t="shared" si="10"/>
        <v>10495</v>
      </c>
      <c r="M381" s="282"/>
      <c r="N381" s="282"/>
      <c r="O381" s="282"/>
      <c r="P381" s="282"/>
      <c r="Q381" s="282"/>
      <c r="R381" s="282"/>
      <c r="S381" s="233"/>
      <c r="T381" s="282"/>
      <c r="U381" s="282"/>
      <c r="V381" s="354"/>
      <c r="W381" s="355"/>
      <c r="X381" s="223"/>
      <c r="Y381" s="233"/>
      <c r="Z381" s="228"/>
      <c r="AA381" s="228" t="s">
        <v>2406</v>
      </c>
    </row>
    <row r="382" spans="1:27" s="8" customFormat="1" ht="24.6" customHeight="1">
      <c r="A382" s="221">
        <v>242</v>
      </c>
      <c r="B382" s="222" t="s">
        <v>2387</v>
      </c>
      <c r="C382" s="223">
        <v>3945</v>
      </c>
      <c r="D382" s="224">
        <v>124</v>
      </c>
      <c r="E382" s="223">
        <v>45</v>
      </c>
      <c r="F382" s="223" t="s">
        <v>1286</v>
      </c>
      <c r="G382" s="223">
        <v>16</v>
      </c>
      <c r="H382" s="223">
        <v>1</v>
      </c>
      <c r="I382" s="223">
        <v>49</v>
      </c>
      <c r="J382" s="306">
        <f>SUM(G382*400+H382*100+I382)</f>
        <v>6549</v>
      </c>
      <c r="K382" s="282"/>
      <c r="L382" s="306">
        <f t="shared" si="10"/>
        <v>6549</v>
      </c>
      <c r="M382" s="282"/>
      <c r="N382" s="282"/>
      <c r="O382" s="282"/>
      <c r="P382" s="282"/>
      <c r="Q382" s="282"/>
      <c r="R382" s="282"/>
      <c r="S382" s="233"/>
      <c r="T382" s="282"/>
      <c r="U382" s="282"/>
      <c r="V382" s="354"/>
      <c r="W382" s="355"/>
      <c r="X382" s="223">
        <v>242</v>
      </c>
      <c r="Y382" s="233" t="s">
        <v>70</v>
      </c>
      <c r="Z382" s="228" t="s">
        <v>2407</v>
      </c>
      <c r="AA382" s="228" t="s">
        <v>2408</v>
      </c>
    </row>
    <row r="383" spans="1:27" s="8" customFormat="1" ht="24.6" customHeight="1">
      <c r="A383" s="221">
        <v>243</v>
      </c>
      <c r="B383" s="222" t="s">
        <v>433</v>
      </c>
      <c r="C383" s="223">
        <v>3321</v>
      </c>
      <c r="D383" s="224">
        <v>93</v>
      </c>
      <c r="E383" s="223">
        <v>21</v>
      </c>
      <c r="F383" s="223" t="s">
        <v>1286</v>
      </c>
      <c r="G383" s="238">
        <v>13</v>
      </c>
      <c r="H383" s="238">
        <v>3</v>
      </c>
      <c r="I383" s="238">
        <v>95</v>
      </c>
      <c r="J383" s="306">
        <f>SUM(G383*400+H383*100+I383)</f>
        <v>5595</v>
      </c>
      <c r="K383" s="282"/>
      <c r="L383" s="306">
        <f t="shared" si="10"/>
        <v>5595</v>
      </c>
      <c r="M383" s="282"/>
      <c r="N383" s="282"/>
      <c r="O383" s="282"/>
      <c r="P383" s="282"/>
      <c r="Q383" s="282"/>
      <c r="R383" s="282"/>
      <c r="S383" s="233"/>
      <c r="T383" s="282"/>
      <c r="U383" s="282"/>
      <c r="V383" s="354"/>
      <c r="W383" s="355"/>
      <c r="X383" s="223">
        <v>243</v>
      </c>
      <c r="Y383" s="233" t="s">
        <v>70</v>
      </c>
      <c r="Z383" s="228" t="s">
        <v>2409</v>
      </c>
      <c r="AA383" s="228" t="s">
        <v>2410</v>
      </c>
    </row>
    <row r="384" spans="1:27" s="8" customFormat="1" ht="24.6" customHeight="1">
      <c r="A384" s="221">
        <v>244</v>
      </c>
      <c r="B384" s="222" t="s">
        <v>433</v>
      </c>
      <c r="C384" s="223">
        <v>8223</v>
      </c>
      <c r="D384" s="224">
        <v>212</v>
      </c>
      <c r="E384" s="223">
        <v>23</v>
      </c>
      <c r="F384" s="223" t="s">
        <v>1286</v>
      </c>
      <c r="G384" s="238">
        <v>12</v>
      </c>
      <c r="H384" s="238">
        <v>2</v>
      </c>
      <c r="I384" s="238">
        <v>89</v>
      </c>
      <c r="J384" s="306">
        <f>SUM(G384*400+H384*100+I384)</f>
        <v>5089</v>
      </c>
      <c r="K384" s="282"/>
      <c r="L384" s="306">
        <f t="shared" si="10"/>
        <v>5089</v>
      </c>
      <c r="M384" s="282"/>
      <c r="N384" s="282"/>
      <c r="O384" s="282"/>
      <c r="P384" s="282"/>
      <c r="Q384" s="282"/>
      <c r="R384" s="282"/>
      <c r="S384" s="233"/>
      <c r="T384" s="282"/>
      <c r="U384" s="282"/>
      <c r="V384" s="354"/>
      <c r="W384" s="355"/>
      <c r="X384" s="223">
        <v>244</v>
      </c>
      <c r="Y384" s="233" t="s">
        <v>70</v>
      </c>
      <c r="Z384" s="228" t="s">
        <v>2411</v>
      </c>
      <c r="AA384" s="228" t="s">
        <v>2412</v>
      </c>
    </row>
    <row r="385" spans="1:27" s="8" customFormat="1" ht="24.6" customHeight="1">
      <c r="A385" s="221"/>
      <c r="B385" s="222"/>
      <c r="C385" s="223"/>
      <c r="D385" s="224"/>
      <c r="E385" s="223"/>
      <c r="F385" s="223"/>
      <c r="G385" s="238"/>
      <c r="H385" s="238"/>
      <c r="I385" s="238"/>
      <c r="J385" s="306"/>
      <c r="K385" s="282"/>
      <c r="L385" s="306">
        <f t="shared" si="10"/>
        <v>0</v>
      </c>
      <c r="M385" s="282"/>
      <c r="N385" s="282"/>
      <c r="O385" s="282"/>
      <c r="P385" s="282"/>
      <c r="Q385" s="282"/>
      <c r="R385" s="282"/>
      <c r="S385" s="233"/>
      <c r="T385" s="282"/>
      <c r="U385" s="282"/>
      <c r="V385" s="354"/>
      <c r="W385" s="355"/>
      <c r="X385" s="223"/>
      <c r="Y385" s="233"/>
      <c r="Z385" s="228"/>
      <c r="AA385" s="228" t="s">
        <v>2413</v>
      </c>
    </row>
    <row r="386" spans="1:27" s="8" customFormat="1" ht="24.6" customHeight="1">
      <c r="A386" s="221">
        <v>245</v>
      </c>
      <c r="B386" s="222" t="s">
        <v>433</v>
      </c>
      <c r="C386" s="223">
        <v>3947</v>
      </c>
      <c r="D386" s="224">
        <v>111</v>
      </c>
      <c r="E386" s="223">
        <v>47</v>
      </c>
      <c r="F386" s="223" t="s">
        <v>1286</v>
      </c>
      <c r="G386" s="223">
        <v>6</v>
      </c>
      <c r="H386" s="279" t="s">
        <v>73</v>
      </c>
      <c r="I386" s="223">
        <v>19</v>
      </c>
      <c r="J386" s="306">
        <f>SUM(G386*400+I386)</f>
        <v>2419</v>
      </c>
      <c r="K386" s="282"/>
      <c r="L386" s="306">
        <f t="shared" si="10"/>
        <v>2419</v>
      </c>
      <c r="M386" s="282"/>
      <c r="N386" s="282"/>
      <c r="O386" s="282"/>
      <c r="P386" s="282"/>
      <c r="Q386" s="282"/>
      <c r="R386" s="282"/>
      <c r="S386" s="233"/>
      <c r="T386" s="282"/>
      <c r="U386" s="282"/>
      <c r="V386" s="354"/>
      <c r="W386" s="355"/>
      <c r="X386" s="223">
        <v>245</v>
      </c>
      <c r="Y386" s="233" t="s">
        <v>70</v>
      </c>
      <c r="Z386" s="228" t="s">
        <v>2414</v>
      </c>
      <c r="AA386" s="228" t="s">
        <v>2415</v>
      </c>
    </row>
    <row r="387" spans="1:27" s="8" customFormat="1" ht="24.6" customHeight="1">
      <c r="A387" s="221">
        <v>246</v>
      </c>
      <c r="B387" s="222" t="s">
        <v>433</v>
      </c>
      <c r="C387" s="223">
        <v>4230</v>
      </c>
      <c r="D387" s="224">
        <v>89</v>
      </c>
      <c r="E387" s="223">
        <v>30</v>
      </c>
      <c r="F387" s="223" t="s">
        <v>1286</v>
      </c>
      <c r="G387" s="223">
        <v>28</v>
      </c>
      <c r="H387" s="279" t="s">
        <v>73</v>
      </c>
      <c r="I387" s="279" t="s">
        <v>73</v>
      </c>
      <c r="J387" s="306">
        <f>SUM(G387*400)</f>
        <v>11200</v>
      </c>
      <c r="K387" s="282"/>
      <c r="L387" s="306">
        <f t="shared" si="10"/>
        <v>11200</v>
      </c>
      <c r="M387" s="282"/>
      <c r="N387" s="282"/>
      <c r="O387" s="282"/>
      <c r="P387" s="282"/>
      <c r="Q387" s="282"/>
      <c r="R387" s="282"/>
      <c r="S387" s="233"/>
      <c r="T387" s="282"/>
      <c r="U387" s="282"/>
      <c r="V387" s="354"/>
      <c r="W387" s="355"/>
      <c r="X387" s="223">
        <v>246</v>
      </c>
      <c r="Y387" s="233" t="s">
        <v>70</v>
      </c>
      <c r="Z387" s="228" t="s">
        <v>2416</v>
      </c>
      <c r="AA387" s="228" t="s">
        <v>2417</v>
      </c>
    </row>
    <row r="388" spans="1:27" s="8" customFormat="1" ht="29.4" customHeight="1">
      <c r="A388" s="221"/>
      <c r="B388" s="222" t="s">
        <v>433</v>
      </c>
      <c r="C388" s="223">
        <v>3314</v>
      </c>
      <c r="D388" s="224">
        <v>30</v>
      </c>
      <c r="E388" s="223">
        <v>14</v>
      </c>
      <c r="F388" s="223"/>
      <c r="G388" s="223">
        <v>22</v>
      </c>
      <c r="H388" s="279" t="s">
        <v>73</v>
      </c>
      <c r="I388" s="279" t="s">
        <v>73</v>
      </c>
      <c r="J388" s="306">
        <f>SUM(G388*400)</f>
        <v>8800</v>
      </c>
      <c r="K388" s="282"/>
      <c r="L388" s="306">
        <f t="shared" si="10"/>
        <v>8800</v>
      </c>
      <c r="M388" s="282"/>
      <c r="N388" s="282"/>
      <c r="O388" s="282"/>
      <c r="P388" s="282"/>
      <c r="Q388" s="282"/>
      <c r="R388" s="282"/>
      <c r="S388" s="233"/>
      <c r="T388" s="282"/>
      <c r="U388" s="282"/>
      <c r="V388" s="354"/>
      <c r="W388" s="355"/>
      <c r="X388" s="223"/>
      <c r="Y388" s="233"/>
      <c r="Z388" s="228"/>
      <c r="AA388" s="228"/>
    </row>
    <row r="389" spans="1:27" s="8" customFormat="1" ht="24.6" customHeight="1">
      <c r="A389" s="255">
        <v>247</v>
      </c>
      <c r="B389" s="222" t="s">
        <v>433</v>
      </c>
      <c r="C389" s="223" t="s">
        <v>84</v>
      </c>
      <c r="D389" s="224">
        <v>7</v>
      </c>
      <c r="E389" s="223" t="s">
        <v>84</v>
      </c>
      <c r="F389" s="223" t="s">
        <v>1286</v>
      </c>
      <c r="G389" s="223">
        <v>14</v>
      </c>
      <c r="H389" s="223">
        <v>1</v>
      </c>
      <c r="I389" s="223">
        <v>53</v>
      </c>
      <c r="J389" s="306">
        <f>SUM(G389*400+H389*100+I389)</f>
        <v>5753</v>
      </c>
      <c r="K389" s="282"/>
      <c r="L389" s="306">
        <f t="shared" si="10"/>
        <v>5753</v>
      </c>
      <c r="M389" s="282"/>
      <c r="N389" s="282"/>
      <c r="O389" s="282"/>
      <c r="P389" s="282"/>
      <c r="Q389" s="282"/>
      <c r="R389" s="282"/>
      <c r="S389" s="233"/>
      <c r="T389" s="282"/>
      <c r="U389" s="282"/>
      <c r="V389" s="354"/>
      <c r="W389" s="355"/>
      <c r="X389" s="261">
        <v>247</v>
      </c>
      <c r="Y389" s="233" t="s">
        <v>63</v>
      </c>
      <c r="Z389" s="228" t="s">
        <v>2418</v>
      </c>
      <c r="AA389" s="228" t="s">
        <v>2419</v>
      </c>
    </row>
    <row r="390" spans="1:27" s="8" customFormat="1" ht="24.6" customHeight="1">
      <c r="A390" s="221"/>
      <c r="B390" s="222"/>
      <c r="C390" s="223"/>
      <c r="D390" s="224"/>
      <c r="E390" s="223"/>
      <c r="F390" s="223"/>
      <c r="G390" s="223"/>
      <c r="H390" s="223"/>
      <c r="I390" s="223"/>
      <c r="J390" s="306"/>
      <c r="K390" s="282"/>
      <c r="L390" s="306">
        <f t="shared" si="10"/>
        <v>0</v>
      </c>
      <c r="M390" s="282"/>
      <c r="N390" s="282"/>
      <c r="O390" s="282"/>
      <c r="P390" s="282"/>
      <c r="Q390" s="282"/>
      <c r="R390" s="282"/>
      <c r="S390" s="233"/>
      <c r="T390" s="282"/>
      <c r="U390" s="282"/>
      <c r="V390" s="354"/>
      <c r="W390" s="355"/>
      <c r="X390" s="223"/>
      <c r="Y390" s="233"/>
      <c r="Z390" s="228"/>
      <c r="AA390" s="228" t="s">
        <v>2420</v>
      </c>
    </row>
    <row r="391" spans="1:27" s="8" customFormat="1" ht="34.200000000000003" customHeight="1">
      <c r="A391" s="221">
        <v>248</v>
      </c>
      <c r="B391" s="222" t="s">
        <v>433</v>
      </c>
      <c r="C391" s="223">
        <v>3325</v>
      </c>
      <c r="D391" s="224">
        <v>13</v>
      </c>
      <c r="E391" s="223">
        <v>25</v>
      </c>
      <c r="F391" s="223" t="s">
        <v>1286</v>
      </c>
      <c r="G391" s="223">
        <v>7</v>
      </c>
      <c r="H391" s="223">
        <v>3</v>
      </c>
      <c r="I391" s="279">
        <v>62</v>
      </c>
      <c r="J391" s="306">
        <f>SUM(G391*400+H391*100+I391)</f>
        <v>3162</v>
      </c>
      <c r="K391" s="282"/>
      <c r="L391" s="306">
        <f t="shared" si="10"/>
        <v>3162</v>
      </c>
      <c r="M391" s="282"/>
      <c r="N391" s="282"/>
      <c r="O391" s="282"/>
      <c r="P391" s="282"/>
      <c r="Q391" s="282"/>
      <c r="R391" s="282"/>
      <c r="S391" s="233"/>
      <c r="T391" s="282"/>
      <c r="U391" s="282"/>
      <c r="V391" s="354"/>
      <c r="W391" s="355"/>
      <c r="X391" s="223">
        <v>248</v>
      </c>
      <c r="Y391" s="233" t="s">
        <v>86</v>
      </c>
      <c r="Z391" s="228" t="s">
        <v>2421</v>
      </c>
      <c r="AA391" s="228" t="s">
        <v>2140</v>
      </c>
    </row>
    <row r="392" spans="1:27" s="8" customFormat="1" ht="32.4" customHeight="1">
      <c r="A392" s="221">
        <v>249</v>
      </c>
      <c r="B392" s="222" t="s">
        <v>433</v>
      </c>
      <c r="C392" s="223">
        <v>3412</v>
      </c>
      <c r="D392" s="224">
        <v>23</v>
      </c>
      <c r="E392" s="223">
        <v>12</v>
      </c>
      <c r="F392" s="223" t="s">
        <v>1286</v>
      </c>
      <c r="G392" s="223">
        <v>28</v>
      </c>
      <c r="H392" s="279" t="s">
        <v>73</v>
      </c>
      <c r="I392" s="279" t="s">
        <v>73</v>
      </c>
      <c r="J392" s="306">
        <f>SUM(G392*400)</f>
        <v>11200</v>
      </c>
      <c r="K392" s="282"/>
      <c r="L392" s="306">
        <f t="shared" si="10"/>
        <v>11200</v>
      </c>
      <c r="M392" s="282"/>
      <c r="N392" s="282"/>
      <c r="O392" s="282"/>
      <c r="P392" s="282"/>
      <c r="Q392" s="282"/>
      <c r="R392" s="282"/>
      <c r="S392" s="233"/>
      <c r="T392" s="282"/>
      <c r="U392" s="282"/>
      <c r="V392" s="354"/>
      <c r="W392" s="355"/>
      <c r="X392" s="223">
        <v>249</v>
      </c>
      <c r="Y392" s="233" t="s">
        <v>70</v>
      </c>
      <c r="Z392" s="228" t="s">
        <v>2422</v>
      </c>
      <c r="AA392" s="228" t="s">
        <v>2423</v>
      </c>
    </row>
    <row r="393" spans="1:27" s="8" customFormat="1" ht="28.8" customHeight="1">
      <c r="A393" s="221">
        <v>250</v>
      </c>
      <c r="B393" s="222" t="s">
        <v>433</v>
      </c>
      <c r="C393" s="223">
        <v>3317</v>
      </c>
      <c r="D393" s="224">
        <v>72</v>
      </c>
      <c r="E393" s="223">
        <v>17</v>
      </c>
      <c r="F393" s="223" t="s">
        <v>1286</v>
      </c>
      <c r="G393" s="223">
        <v>8</v>
      </c>
      <c r="H393" s="223">
        <v>3</v>
      </c>
      <c r="I393" s="223">
        <v>53</v>
      </c>
      <c r="J393" s="306">
        <f>SUM(G393*400+H393*100+I393)</f>
        <v>3553</v>
      </c>
      <c r="K393" s="282"/>
      <c r="L393" s="306">
        <f t="shared" si="10"/>
        <v>3553</v>
      </c>
      <c r="M393" s="282"/>
      <c r="N393" s="282"/>
      <c r="O393" s="282"/>
      <c r="P393" s="282"/>
      <c r="Q393" s="282"/>
      <c r="R393" s="282"/>
      <c r="S393" s="233"/>
      <c r="T393" s="282"/>
      <c r="U393" s="282"/>
      <c r="V393" s="354"/>
      <c r="W393" s="355"/>
      <c r="X393" s="223">
        <v>250</v>
      </c>
      <c r="Y393" s="233" t="s">
        <v>86</v>
      </c>
      <c r="Z393" s="228" t="s">
        <v>2424</v>
      </c>
      <c r="AA393" s="228" t="s">
        <v>2025</v>
      </c>
    </row>
    <row r="394" spans="1:27" s="8" customFormat="1" ht="28.8" customHeight="1">
      <c r="A394" s="221">
        <v>251</v>
      </c>
      <c r="B394" s="222" t="s">
        <v>433</v>
      </c>
      <c r="C394" s="223">
        <v>3501</v>
      </c>
      <c r="D394" s="224">
        <v>100</v>
      </c>
      <c r="E394" s="223">
        <v>1</v>
      </c>
      <c r="F394" s="223" t="s">
        <v>1286</v>
      </c>
      <c r="G394" s="223">
        <v>27</v>
      </c>
      <c r="H394" s="223">
        <v>3</v>
      </c>
      <c r="I394" s="223">
        <v>37</v>
      </c>
      <c r="J394" s="306">
        <f>SUM(G394*400+H394*100+I394)</f>
        <v>11137</v>
      </c>
      <c r="K394" s="282"/>
      <c r="L394" s="306">
        <f t="shared" si="10"/>
        <v>11137</v>
      </c>
      <c r="M394" s="282"/>
      <c r="N394" s="282"/>
      <c r="O394" s="282"/>
      <c r="P394" s="282"/>
      <c r="Q394" s="282"/>
      <c r="R394" s="282"/>
      <c r="S394" s="233"/>
      <c r="T394" s="282"/>
      <c r="U394" s="282"/>
      <c r="V394" s="354"/>
      <c r="W394" s="355"/>
      <c r="X394" s="223">
        <v>251</v>
      </c>
      <c r="Y394" s="233" t="s">
        <v>70</v>
      </c>
      <c r="Z394" s="228" t="s">
        <v>2425</v>
      </c>
      <c r="AA394" s="228" t="s">
        <v>2426</v>
      </c>
    </row>
    <row r="395" spans="1:27" s="8" customFormat="1" ht="28.8" customHeight="1">
      <c r="A395" s="221">
        <v>252</v>
      </c>
      <c r="B395" s="222" t="s">
        <v>106</v>
      </c>
      <c r="C395" s="223" t="s">
        <v>84</v>
      </c>
      <c r="D395" s="223" t="s">
        <v>84</v>
      </c>
      <c r="E395" s="223" t="s">
        <v>84</v>
      </c>
      <c r="F395" s="223" t="s">
        <v>1286</v>
      </c>
      <c r="G395" s="223" t="s">
        <v>84</v>
      </c>
      <c r="H395" s="223">
        <v>1</v>
      </c>
      <c r="I395" s="223" t="s">
        <v>84</v>
      </c>
      <c r="J395" s="282">
        <v>100</v>
      </c>
      <c r="K395" s="282">
        <v>95</v>
      </c>
      <c r="L395" s="306"/>
      <c r="M395" s="282"/>
      <c r="N395" s="282"/>
      <c r="O395" s="282"/>
      <c r="P395" s="282"/>
      <c r="Q395" s="282">
        <v>40</v>
      </c>
      <c r="R395" s="282"/>
      <c r="S395" s="233">
        <v>15</v>
      </c>
      <c r="T395" s="282"/>
      <c r="U395" s="282"/>
      <c r="V395" s="354">
        <v>30</v>
      </c>
      <c r="W395" s="355"/>
      <c r="X395" s="223">
        <v>252</v>
      </c>
      <c r="Y395" s="233" t="s">
        <v>70</v>
      </c>
      <c r="Z395" s="228" t="s">
        <v>2427</v>
      </c>
      <c r="AA395" s="228" t="s">
        <v>2428</v>
      </c>
    </row>
    <row r="396" spans="1:27" s="8" customFormat="1" ht="24.6" customHeight="1">
      <c r="A396" s="221"/>
      <c r="B396" s="222"/>
      <c r="C396" s="223"/>
      <c r="D396" s="224"/>
      <c r="E396" s="223"/>
      <c r="F396" s="223"/>
      <c r="G396" s="223"/>
      <c r="H396" s="223"/>
      <c r="I396" s="223"/>
      <c r="J396" s="282"/>
      <c r="K396" s="282"/>
      <c r="L396" s="306"/>
      <c r="M396" s="282">
        <v>5</v>
      </c>
      <c r="N396" s="282"/>
      <c r="O396" s="282"/>
      <c r="P396" s="282"/>
      <c r="Q396" s="282"/>
      <c r="R396" s="282"/>
      <c r="S396" s="233"/>
      <c r="T396" s="282">
        <v>20</v>
      </c>
      <c r="U396" s="282"/>
      <c r="V396" s="354">
        <v>16</v>
      </c>
      <c r="W396" s="355"/>
      <c r="X396" s="223"/>
      <c r="Y396" s="233"/>
      <c r="Z396" s="228"/>
      <c r="AA396" s="228"/>
    </row>
    <row r="397" spans="1:27" s="8" customFormat="1" ht="27.6" customHeight="1">
      <c r="A397" s="221">
        <v>253</v>
      </c>
      <c r="B397" s="222" t="s">
        <v>433</v>
      </c>
      <c r="C397" s="223">
        <v>2725</v>
      </c>
      <c r="D397" s="224">
        <v>88</v>
      </c>
      <c r="E397" s="223">
        <v>25</v>
      </c>
      <c r="F397" s="223" t="s">
        <v>1286</v>
      </c>
      <c r="G397" s="279">
        <v>29</v>
      </c>
      <c r="H397" s="279">
        <v>0</v>
      </c>
      <c r="I397" s="279">
        <v>13</v>
      </c>
      <c r="J397" s="306">
        <f>SUM(G397*400+H397*100+I397)</f>
        <v>11613</v>
      </c>
      <c r="K397" s="306"/>
      <c r="L397" s="306">
        <f>SUM(G397*400+H397*100+I397)</f>
        <v>11613</v>
      </c>
      <c r="M397" s="282"/>
      <c r="N397" s="282"/>
      <c r="O397" s="282"/>
      <c r="P397" s="282"/>
      <c r="Q397" s="282"/>
      <c r="R397" s="282"/>
      <c r="S397" s="233"/>
      <c r="T397" s="282"/>
      <c r="U397" s="282"/>
      <c r="V397" s="354"/>
      <c r="W397" s="355"/>
      <c r="X397" s="223">
        <v>253</v>
      </c>
      <c r="Y397" s="233" t="s">
        <v>70</v>
      </c>
      <c r="Z397" s="228" t="s">
        <v>2429</v>
      </c>
      <c r="AA397" s="228" t="s">
        <v>2430</v>
      </c>
    </row>
    <row r="398" spans="1:27" s="8" customFormat="1" ht="24.6" customHeight="1">
      <c r="A398" s="221"/>
      <c r="B398" s="222"/>
      <c r="C398" s="223"/>
      <c r="D398" s="224"/>
      <c r="E398" s="223"/>
      <c r="F398" s="223"/>
      <c r="G398" s="279"/>
      <c r="H398" s="279"/>
      <c r="I398" s="279"/>
      <c r="J398" s="306"/>
      <c r="K398" s="306"/>
      <c r="L398" s="306"/>
      <c r="M398" s="282"/>
      <c r="N398" s="282"/>
      <c r="O398" s="282"/>
      <c r="P398" s="282"/>
      <c r="Q398" s="282"/>
      <c r="R398" s="282"/>
      <c r="S398" s="233"/>
      <c r="T398" s="282"/>
      <c r="U398" s="282"/>
      <c r="V398" s="354"/>
      <c r="W398" s="355"/>
      <c r="X398" s="223"/>
      <c r="Y398" s="233"/>
      <c r="Z398" s="228" t="s">
        <v>2431</v>
      </c>
      <c r="AA398" s="228" t="s">
        <v>2432</v>
      </c>
    </row>
    <row r="399" spans="1:27" s="8" customFormat="1" ht="24.6" customHeight="1">
      <c r="A399" s="221">
        <v>254</v>
      </c>
      <c r="B399" s="222" t="s">
        <v>433</v>
      </c>
      <c r="C399" s="223">
        <v>8747</v>
      </c>
      <c r="D399" s="224">
        <v>172</v>
      </c>
      <c r="E399" s="223">
        <v>47</v>
      </c>
      <c r="F399" s="223" t="s">
        <v>1286</v>
      </c>
      <c r="G399" s="279">
        <v>8</v>
      </c>
      <c r="H399" s="279">
        <v>0</v>
      </c>
      <c r="I399" s="279">
        <v>0</v>
      </c>
      <c r="J399" s="306">
        <f t="shared" ref="J399:J407" si="11">SUM(G399*400+H399*100+I399)</f>
        <v>3200</v>
      </c>
      <c r="K399" s="306"/>
      <c r="L399" s="306">
        <f>SUM(G399*400+H399*100+I399)</f>
        <v>3200</v>
      </c>
      <c r="M399" s="282"/>
      <c r="N399" s="282"/>
      <c r="O399" s="282"/>
      <c r="P399" s="282"/>
      <c r="Q399" s="282"/>
      <c r="R399" s="282"/>
      <c r="S399" s="233"/>
      <c r="T399" s="282"/>
      <c r="U399" s="282"/>
      <c r="V399" s="354"/>
      <c r="W399" s="355"/>
      <c r="X399" s="223">
        <v>254</v>
      </c>
      <c r="Y399" s="233" t="s">
        <v>86</v>
      </c>
      <c r="Z399" s="228" t="s">
        <v>2433</v>
      </c>
      <c r="AA399" s="228" t="s">
        <v>2434</v>
      </c>
    </row>
    <row r="400" spans="1:27" s="8" customFormat="1" ht="24.6" customHeight="1">
      <c r="A400" s="221"/>
      <c r="B400" s="222"/>
      <c r="C400" s="223"/>
      <c r="D400" s="224"/>
      <c r="E400" s="223"/>
      <c r="F400" s="223"/>
      <c r="G400" s="279"/>
      <c r="H400" s="279"/>
      <c r="I400" s="279"/>
      <c r="J400" s="306"/>
      <c r="K400" s="306"/>
      <c r="L400" s="306"/>
      <c r="M400" s="282"/>
      <c r="N400" s="282"/>
      <c r="O400" s="282"/>
      <c r="P400" s="282"/>
      <c r="Q400" s="282"/>
      <c r="R400" s="282"/>
      <c r="S400" s="233"/>
      <c r="T400" s="282"/>
      <c r="U400" s="282"/>
      <c r="V400" s="354"/>
      <c r="W400" s="355"/>
      <c r="X400" s="223"/>
      <c r="Y400" s="233"/>
      <c r="Z400" s="228"/>
      <c r="AA400" s="228" t="s">
        <v>2435</v>
      </c>
    </row>
    <row r="401" spans="1:27" s="8" customFormat="1" ht="28.8" customHeight="1">
      <c r="A401" s="221">
        <v>255</v>
      </c>
      <c r="B401" s="222" t="s">
        <v>433</v>
      </c>
      <c r="C401" s="223">
        <v>8746</v>
      </c>
      <c r="D401" s="224">
        <v>171</v>
      </c>
      <c r="E401" s="223">
        <v>46</v>
      </c>
      <c r="F401" s="223" t="s">
        <v>1286</v>
      </c>
      <c r="G401" s="279">
        <v>8</v>
      </c>
      <c r="H401" s="279">
        <v>0</v>
      </c>
      <c r="I401" s="279">
        <v>0</v>
      </c>
      <c r="J401" s="306">
        <f t="shared" si="11"/>
        <v>3200</v>
      </c>
      <c r="K401" s="306"/>
      <c r="L401" s="306">
        <f>SUM(G401*400+H401*100+I401)</f>
        <v>3200</v>
      </c>
      <c r="M401" s="282"/>
      <c r="N401" s="282"/>
      <c r="O401" s="282"/>
      <c r="P401" s="282"/>
      <c r="Q401" s="282"/>
      <c r="R401" s="282"/>
      <c r="S401" s="233"/>
      <c r="T401" s="282"/>
      <c r="U401" s="282"/>
      <c r="V401" s="354"/>
      <c r="W401" s="355"/>
      <c r="X401" s="223">
        <v>255</v>
      </c>
      <c r="Y401" s="233" t="s">
        <v>86</v>
      </c>
      <c r="Z401" s="228" t="s">
        <v>2436</v>
      </c>
      <c r="AA401" s="228" t="s">
        <v>2437</v>
      </c>
    </row>
    <row r="402" spans="1:27" s="8" customFormat="1" ht="24.6" customHeight="1">
      <c r="A402" s="221">
        <v>256</v>
      </c>
      <c r="B402" s="222" t="s">
        <v>433</v>
      </c>
      <c r="C402" s="223">
        <v>3319</v>
      </c>
      <c r="D402" s="224">
        <v>96</v>
      </c>
      <c r="E402" s="223">
        <v>19</v>
      </c>
      <c r="F402" s="223" t="s">
        <v>1286</v>
      </c>
      <c r="G402" s="223">
        <v>18</v>
      </c>
      <c r="H402" s="279" t="s">
        <v>73</v>
      </c>
      <c r="I402" s="279">
        <v>0</v>
      </c>
      <c r="J402" s="306">
        <f t="shared" si="11"/>
        <v>7200</v>
      </c>
      <c r="K402" s="282"/>
      <c r="L402" s="334">
        <f t="shared" ref="L402:L407" si="12">J402</f>
        <v>7200</v>
      </c>
      <c r="M402" s="282"/>
      <c r="N402" s="282"/>
      <c r="O402" s="282"/>
      <c r="P402" s="282"/>
      <c r="Q402" s="282"/>
      <c r="R402" s="282"/>
      <c r="S402" s="233"/>
      <c r="T402" s="282"/>
      <c r="U402" s="282"/>
      <c r="V402" s="354"/>
      <c r="W402" s="355"/>
      <c r="X402" s="223">
        <v>256</v>
      </c>
      <c r="Y402" s="233" t="s">
        <v>70</v>
      </c>
      <c r="Z402" s="228" t="s">
        <v>2438</v>
      </c>
      <c r="AA402" s="228" t="s">
        <v>2439</v>
      </c>
    </row>
    <row r="403" spans="1:27" s="8" customFormat="1" ht="24.6" customHeight="1">
      <c r="A403" s="221">
        <v>257</v>
      </c>
      <c r="B403" s="222" t="s">
        <v>433</v>
      </c>
      <c r="C403" s="223">
        <v>3140</v>
      </c>
      <c r="D403" s="224">
        <v>92</v>
      </c>
      <c r="E403" s="223">
        <v>40</v>
      </c>
      <c r="F403" s="223" t="s">
        <v>1286</v>
      </c>
      <c r="G403" s="223">
        <v>5</v>
      </c>
      <c r="H403" s="279">
        <v>0</v>
      </c>
      <c r="I403" s="279">
        <v>0</v>
      </c>
      <c r="J403" s="306">
        <f t="shared" si="11"/>
        <v>2000</v>
      </c>
      <c r="K403" s="282"/>
      <c r="L403" s="334">
        <f t="shared" si="12"/>
        <v>2000</v>
      </c>
      <c r="M403" s="282"/>
      <c r="N403" s="282"/>
      <c r="O403" s="282"/>
      <c r="P403" s="282"/>
      <c r="Q403" s="282"/>
      <c r="R403" s="282"/>
      <c r="S403" s="233"/>
      <c r="T403" s="282"/>
      <c r="U403" s="282"/>
      <c r="V403" s="354"/>
      <c r="W403" s="355"/>
      <c r="X403" s="223">
        <v>257</v>
      </c>
      <c r="Y403" s="233" t="s">
        <v>63</v>
      </c>
      <c r="Z403" s="228" t="s">
        <v>2440</v>
      </c>
      <c r="AA403" s="228" t="s">
        <v>2441</v>
      </c>
    </row>
    <row r="404" spans="1:27" s="8" customFormat="1" ht="24.6" customHeight="1">
      <c r="A404" s="221">
        <v>258</v>
      </c>
      <c r="B404" s="222" t="s">
        <v>433</v>
      </c>
      <c r="C404" s="223">
        <v>4672</v>
      </c>
      <c r="D404" s="224">
        <v>86</v>
      </c>
      <c r="E404" s="223">
        <v>72</v>
      </c>
      <c r="F404" s="223" t="s">
        <v>1286</v>
      </c>
      <c r="G404" s="223">
        <v>7</v>
      </c>
      <c r="H404" s="279">
        <v>0</v>
      </c>
      <c r="I404" s="279">
        <v>0</v>
      </c>
      <c r="J404" s="306">
        <f t="shared" si="11"/>
        <v>2800</v>
      </c>
      <c r="K404" s="282"/>
      <c r="L404" s="334">
        <f t="shared" si="12"/>
        <v>2800</v>
      </c>
      <c r="M404" s="282"/>
      <c r="N404" s="282"/>
      <c r="O404" s="282"/>
      <c r="P404" s="282"/>
      <c r="Q404" s="282"/>
      <c r="R404" s="282"/>
      <c r="S404" s="233"/>
      <c r="T404" s="282"/>
      <c r="U404" s="282"/>
      <c r="V404" s="354"/>
      <c r="W404" s="355"/>
      <c r="X404" s="223">
        <v>258</v>
      </c>
      <c r="Y404" s="233" t="s">
        <v>70</v>
      </c>
      <c r="Z404" s="228" t="s">
        <v>2442</v>
      </c>
      <c r="AA404" s="228" t="s">
        <v>2443</v>
      </c>
    </row>
    <row r="405" spans="1:27" s="8" customFormat="1" ht="24.6" customHeight="1">
      <c r="A405" s="221">
        <v>259</v>
      </c>
      <c r="B405" s="222" t="s">
        <v>433</v>
      </c>
      <c r="C405" s="223">
        <v>4672</v>
      </c>
      <c r="D405" s="224">
        <v>86</v>
      </c>
      <c r="E405" s="223">
        <v>72</v>
      </c>
      <c r="F405" s="223" t="s">
        <v>1286</v>
      </c>
      <c r="G405" s="223">
        <v>6</v>
      </c>
      <c r="H405" s="279">
        <v>3</v>
      </c>
      <c r="I405" s="279">
        <v>48</v>
      </c>
      <c r="J405" s="306">
        <f t="shared" si="11"/>
        <v>2748</v>
      </c>
      <c r="K405" s="282"/>
      <c r="L405" s="334">
        <f t="shared" si="12"/>
        <v>2748</v>
      </c>
      <c r="M405" s="282"/>
      <c r="N405" s="282"/>
      <c r="O405" s="282"/>
      <c r="P405" s="282"/>
      <c r="Q405" s="282"/>
      <c r="R405" s="282"/>
      <c r="S405" s="233"/>
      <c r="T405" s="282"/>
      <c r="U405" s="282"/>
      <c r="V405" s="354"/>
      <c r="W405" s="355"/>
      <c r="X405" s="223">
        <v>259</v>
      </c>
      <c r="Y405" s="233" t="s">
        <v>63</v>
      </c>
      <c r="Z405" s="228" t="s">
        <v>2444</v>
      </c>
      <c r="AA405" s="228" t="s">
        <v>2445</v>
      </c>
    </row>
    <row r="406" spans="1:27" s="8" customFormat="1" ht="24.6" customHeight="1">
      <c r="A406" s="221">
        <v>260</v>
      </c>
      <c r="B406" s="222" t="s">
        <v>433</v>
      </c>
      <c r="C406" s="223">
        <v>6894</v>
      </c>
      <c r="D406" s="224">
        <v>43</v>
      </c>
      <c r="E406" s="223">
        <v>94</v>
      </c>
      <c r="F406" s="223" t="s">
        <v>1286</v>
      </c>
      <c r="G406" s="223">
        <v>14</v>
      </c>
      <c r="H406" s="279">
        <v>2</v>
      </c>
      <c r="I406" s="279">
        <v>42</v>
      </c>
      <c r="J406" s="306">
        <f t="shared" si="11"/>
        <v>5842</v>
      </c>
      <c r="K406" s="282"/>
      <c r="L406" s="334">
        <f t="shared" si="12"/>
        <v>5842</v>
      </c>
      <c r="M406" s="282"/>
      <c r="N406" s="282"/>
      <c r="O406" s="282"/>
      <c r="P406" s="282"/>
      <c r="Q406" s="282"/>
      <c r="R406" s="282"/>
      <c r="S406" s="233"/>
      <c r="T406" s="282"/>
      <c r="U406" s="282"/>
      <c r="V406" s="354"/>
      <c r="W406" s="355"/>
      <c r="X406" s="223">
        <v>260</v>
      </c>
      <c r="Y406" s="233" t="s">
        <v>70</v>
      </c>
      <c r="Z406" s="228" t="s">
        <v>2446</v>
      </c>
      <c r="AA406" s="228" t="s">
        <v>2447</v>
      </c>
    </row>
    <row r="407" spans="1:27" ht="24.6" customHeight="1">
      <c r="A407" s="221">
        <v>261</v>
      </c>
      <c r="B407" s="222" t="s">
        <v>433</v>
      </c>
      <c r="C407" s="223">
        <v>3503</v>
      </c>
      <c r="D407" s="224">
        <v>91</v>
      </c>
      <c r="E407" s="279" t="s">
        <v>102</v>
      </c>
      <c r="F407" s="223" t="s">
        <v>1286</v>
      </c>
      <c r="G407" s="223">
        <v>33</v>
      </c>
      <c r="H407" s="279">
        <v>0</v>
      </c>
      <c r="I407" s="279">
        <v>0</v>
      </c>
      <c r="J407" s="306">
        <f t="shared" si="11"/>
        <v>13200</v>
      </c>
      <c r="L407" s="334">
        <f t="shared" si="12"/>
        <v>13200</v>
      </c>
      <c r="X407" s="223">
        <v>261</v>
      </c>
      <c r="Y407" s="233" t="s">
        <v>86</v>
      </c>
      <c r="Z407" s="228" t="s">
        <v>2448</v>
      </c>
      <c r="AA407" s="228" t="s">
        <v>2449</v>
      </c>
    </row>
    <row r="408" spans="1:27" s="8" customFormat="1" ht="24.6" customHeight="1">
      <c r="A408" s="221">
        <v>262</v>
      </c>
      <c r="B408" s="229" t="s">
        <v>121</v>
      </c>
      <c r="C408" s="221" t="s">
        <v>249</v>
      </c>
      <c r="D408" s="221" t="s">
        <v>249</v>
      </c>
      <c r="E408" s="221" t="s">
        <v>249</v>
      </c>
      <c r="F408" s="221" t="s">
        <v>1286</v>
      </c>
      <c r="G408" s="223">
        <v>0</v>
      </c>
      <c r="H408" s="223">
        <v>0</v>
      </c>
      <c r="I408" s="223">
        <v>0</v>
      </c>
      <c r="J408" s="236"/>
      <c r="K408" s="233"/>
      <c r="L408" s="236"/>
      <c r="M408" s="233"/>
      <c r="N408" s="233"/>
      <c r="O408" s="233"/>
      <c r="P408" s="233"/>
      <c r="Q408" s="232">
        <v>9</v>
      </c>
      <c r="R408" s="232"/>
      <c r="S408" s="232"/>
      <c r="T408" s="232">
        <v>9</v>
      </c>
      <c r="U408" s="232"/>
      <c r="V408" s="278">
        <v>4</v>
      </c>
      <c r="W408" s="278"/>
      <c r="X408" s="221">
        <v>262</v>
      </c>
      <c r="Y408" s="228"/>
      <c r="Z408" s="228" t="s">
        <v>1913</v>
      </c>
      <c r="AA408" s="228" t="s">
        <v>3097</v>
      </c>
    </row>
    <row r="409" spans="1:27">
      <c r="A409" s="221"/>
      <c r="B409" s="222"/>
      <c r="C409" s="223"/>
      <c r="D409" s="224"/>
      <c r="E409" s="223"/>
      <c r="F409" s="223"/>
      <c r="G409" s="223"/>
      <c r="H409" s="223"/>
      <c r="I409" s="223"/>
      <c r="X409" s="223"/>
    </row>
    <row r="410" spans="1:27" s="8" customFormat="1" ht="24.6" customHeight="1">
      <c r="A410" s="221">
        <v>263</v>
      </c>
      <c r="B410" s="229" t="s">
        <v>106</v>
      </c>
      <c r="C410" s="221" t="s">
        <v>84</v>
      </c>
      <c r="D410" s="235" t="s">
        <v>84</v>
      </c>
      <c r="E410" s="221" t="s">
        <v>84</v>
      </c>
      <c r="F410" s="221" t="s">
        <v>1286</v>
      </c>
      <c r="G410" s="223">
        <v>0</v>
      </c>
      <c r="H410" s="223">
        <v>0</v>
      </c>
      <c r="I410" s="223">
        <v>82</v>
      </c>
      <c r="J410" s="292">
        <v>82</v>
      </c>
      <c r="K410" s="233">
        <v>52</v>
      </c>
      <c r="L410" s="236"/>
      <c r="M410" s="233"/>
      <c r="N410" s="233"/>
      <c r="O410" s="233"/>
      <c r="P410" s="233"/>
      <c r="Q410" s="232"/>
      <c r="R410" s="232"/>
      <c r="S410" s="232">
        <v>208</v>
      </c>
      <c r="T410" s="232"/>
      <c r="U410" s="232"/>
      <c r="V410" s="278">
        <v>3</v>
      </c>
      <c r="W410" s="278"/>
      <c r="X410" s="221">
        <v>263</v>
      </c>
      <c r="Y410" s="233" t="s">
        <v>63</v>
      </c>
      <c r="Z410" s="228" t="s">
        <v>2450</v>
      </c>
      <c r="AA410" s="228" t="s">
        <v>2262</v>
      </c>
    </row>
    <row r="411" spans="1:27" s="8" customFormat="1" ht="24.6" customHeight="1">
      <c r="A411" s="221"/>
      <c r="B411" s="229"/>
      <c r="C411" s="221"/>
      <c r="D411" s="235"/>
      <c r="E411" s="221"/>
      <c r="F411" s="221"/>
      <c r="G411" s="223"/>
      <c r="H411" s="223"/>
      <c r="I411" s="223"/>
      <c r="J411" s="292"/>
      <c r="K411" s="233"/>
      <c r="L411" s="292"/>
      <c r="M411" s="233">
        <v>30</v>
      </c>
      <c r="N411" s="233"/>
      <c r="O411" s="233"/>
      <c r="P411" s="233"/>
      <c r="Q411" s="285"/>
      <c r="R411" s="285"/>
      <c r="S411" s="232"/>
      <c r="T411" s="232">
        <v>117</v>
      </c>
      <c r="U411" s="232"/>
      <c r="V411" s="278">
        <v>6</v>
      </c>
      <c r="W411" s="278"/>
      <c r="X411" s="221"/>
      <c r="Y411" s="228"/>
      <c r="Z411" s="228"/>
      <c r="AA411" s="228"/>
    </row>
    <row r="412" spans="1:27">
      <c r="A412" s="221"/>
      <c r="B412" s="222"/>
      <c r="C412" s="223"/>
      <c r="D412" s="224"/>
      <c r="E412" s="223"/>
      <c r="F412" s="223"/>
      <c r="G412" s="238"/>
      <c r="H412" s="238"/>
      <c r="I412" s="238"/>
      <c r="X412" s="223"/>
    </row>
    <row r="413" spans="1:27">
      <c r="A413" s="221"/>
      <c r="B413" s="222"/>
      <c r="C413" s="223"/>
      <c r="D413" s="224"/>
      <c r="E413" s="223"/>
      <c r="F413" s="223"/>
      <c r="G413" s="238"/>
      <c r="H413" s="238"/>
      <c r="I413" s="238"/>
      <c r="X413" s="223"/>
    </row>
    <row r="414" spans="1:27">
      <c r="A414" s="221"/>
      <c r="B414" s="222"/>
      <c r="C414" s="223"/>
      <c r="D414" s="224"/>
      <c r="E414" s="223"/>
      <c r="F414" s="223"/>
      <c r="G414" s="223"/>
      <c r="H414" s="223"/>
      <c r="I414" s="223"/>
      <c r="X414" s="223"/>
    </row>
    <row r="415" spans="1:27">
      <c r="A415" s="221"/>
      <c r="B415" s="222"/>
      <c r="C415" s="223"/>
      <c r="D415" s="224"/>
      <c r="E415" s="223"/>
      <c r="F415" s="223"/>
      <c r="G415" s="223"/>
      <c r="H415" s="223"/>
      <c r="I415" s="223"/>
      <c r="X415" s="223"/>
    </row>
    <row r="416" spans="1:27">
      <c r="A416" s="221"/>
      <c r="B416" s="222"/>
      <c r="C416" s="223"/>
      <c r="D416" s="224"/>
      <c r="E416" s="223"/>
      <c r="F416" s="223"/>
      <c r="G416" s="223"/>
      <c r="H416" s="223"/>
      <c r="I416" s="223"/>
      <c r="X416" s="223"/>
    </row>
    <row r="417" spans="1:24">
      <c r="A417" s="221"/>
      <c r="B417" s="222"/>
      <c r="C417" s="223"/>
      <c r="D417" s="224"/>
      <c r="E417" s="223"/>
      <c r="F417" s="223"/>
      <c r="G417" s="223"/>
      <c r="H417" s="223"/>
      <c r="I417" s="223"/>
      <c r="X417" s="223"/>
    </row>
    <row r="418" spans="1:24">
      <c r="A418" s="221"/>
      <c r="B418" s="222"/>
      <c r="C418" s="223"/>
      <c r="D418" s="224"/>
      <c r="E418" s="223"/>
      <c r="F418" s="223"/>
      <c r="G418" s="223"/>
      <c r="H418" s="223"/>
      <c r="I418" s="223"/>
      <c r="X418" s="223"/>
    </row>
    <row r="419" spans="1:24">
      <c r="A419" s="221"/>
      <c r="B419" s="222"/>
      <c r="C419" s="223"/>
      <c r="D419" s="224"/>
      <c r="E419" s="223"/>
      <c r="F419" s="223"/>
      <c r="G419" s="223"/>
      <c r="H419" s="223"/>
      <c r="I419" s="223"/>
      <c r="X419" s="223"/>
    </row>
    <row r="420" spans="1:24">
      <c r="A420" s="221"/>
      <c r="B420" s="222"/>
      <c r="C420" s="223"/>
      <c r="D420" s="224"/>
      <c r="E420" s="223"/>
      <c r="F420" s="223"/>
      <c r="G420" s="223"/>
      <c r="H420" s="223"/>
      <c r="I420" s="279"/>
      <c r="X420" s="223"/>
    </row>
    <row r="421" spans="1:24">
      <c r="A421" s="221"/>
      <c r="B421" s="222"/>
      <c r="C421" s="223"/>
      <c r="D421" s="224"/>
      <c r="E421" s="223"/>
      <c r="F421" s="223"/>
      <c r="G421" s="223"/>
      <c r="H421" s="223"/>
      <c r="I421" s="223"/>
      <c r="X421" s="223"/>
    </row>
    <row r="422" spans="1:24">
      <c r="A422" s="221"/>
      <c r="B422" s="222"/>
      <c r="C422" s="223"/>
      <c r="D422" s="224"/>
      <c r="E422" s="223"/>
      <c r="F422" s="223"/>
      <c r="G422" s="223"/>
      <c r="H422" s="223"/>
      <c r="I422" s="223"/>
      <c r="X422" s="223"/>
    </row>
    <row r="423" spans="1:24">
      <c r="A423" s="221"/>
      <c r="B423" s="222"/>
      <c r="C423" s="223"/>
      <c r="D423" s="224"/>
      <c r="E423" s="223"/>
      <c r="F423" s="223"/>
      <c r="G423" s="223"/>
      <c r="H423" s="223"/>
      <c r="I423" s="223"/>
      <c r="X423" s="223"/>
    </row>
    <row r="424" spans="1:24">
      <c r="A424" s="221"/>
      <c r="B424" s="222"/>
      <c r="C424" s="223"/>
      <c r="D424" s="224"/>
      <c r="E424" s="223"/>
      <c r="F424" s="223"/>
      <c r="G424" s="223"/>
      <c r="H424" s="223"/>
      <c r="I424" s="223"/>
      <c r="X424" s="223"/>
    </row>
    <row r="425" spans="1:24">
      <c r="A425" s="221"/>
      <c r="B425" s="222"/>
      <c r="C425" s="223"/>
      <c r="D425" s="224"/>
      <c r="E425" s="223"/>
      <c r="F425" s="223"/>
      <c r="G425" s="223"/>
      <c r="H425" s="223"/>
      <c r="I425" s="223"/>
      <c r="X425" s="223"/>
    </row>
    <row r="426" spans="1:24">
      <c r="A426" s="221"/>
      <c r="B426" s="222"/>
      <c r="C426" s="223"/>
      <c r="D426" s="224"/>
      <c r="E426" s="223"/>
      <c r="F426" s="223"/>
      <c r="G426" s="223"/>
      <c r="H426" s="223"/>
      <c r="I426" s="223"/>
      <c r="X426" s="223"/>
    </row>
    <row r="427" spans="1:24">
      <c r="A427" s="221"/>
      <c r="B427" s="222"/>
      <c r="C427" s="223"/>
      <c r="D427" s="224"/>
      <c r="E427" s="223"/>
      <c r="F427" s="223"/>
      <c r="G427" s="223"/>
      <c r="H427" s="223"/>
      <c r="I427" s="223"/>
      <c r="X427" s="223"/>
    </row>
    <row r="428" spans="1:24">
      <c r="A428" s="221"/>
      <c r="B428" s="222"/>
      <c r="C428" s="223"/>
      <c r="D428" s="224"/>
      <c r="E428" s="223"/>
      <c r="F428" s="223"/>
      <c r="G428" s="223"/>
      <c r="H428" s="223"/>
      <c r="I428" s="223"/>
      <c r="X428" s="223"/>
    </row>
    <row r="429" spans="1:24">
      <c r="A429" s="221"/>
      <c r="B429" s="222"/>
      <c r="C429" s="223"/>
      <c r="D429" s="224"/>
      <c r="E429" s="223"/>
      <c r="F429" s="223"/>
      <c r="G429" s="223"/>
      <c r="H429" s="223"/>
      <c r="I429" s="223"/>
      <c r="X429" s="223"/>
    </row>
    <row r="430" spans="1:24">
      <c r="A430" s="221"/>
      <c r="B430" s="222"/>
      <c r="C430" s="223"/>
      <c r="D430" s="224"/>
      <c r="E430" s="223"/>
      <c r="F430" s="223"/>
      <c r="G430" s="223"/>
      <c r="H430" s="223"/>
      <c r="I430" s="223"/>
      <c r="X430" s="223"/>
    </row>
    <row r="431" spans="1:24">
      <c r="A431" s="221"/>
      <c r="B431" s="222"/>
      <c r="C431" s="223"/>
      <c r="D431" s="224"/>
      <c r="E431" s="223"/>
      <c r="F431" s="223"/>
      <c r="G431" s="223"/>
      <c r="H431" s="223"/>
      <c r="I431" s="223"/>
      <c r="X431" s="223"/>
    </row>
    <row r="432" spans="1:24">
      <c r="A432" s="221"/>
      <c r="B432" s="222"/>
      <c r="C432" s="223"/>
      <c r="D432" s="224"/>
      <c r="E432" s="223"/>
      <c r="F432" s="223"/>
      <c r="G432" s="223"/>
      <c r="H432" s="223"/>
      <c r="I432" s="223"/>
      <c r="X432" s="223"/>
    </row>
    <row r="433" spans="1:27">
      <c r="A433" s="221"/>
      <c r="B433" s="222"/>
      <c r="C433" s="223"/>
      <c r="D433" s="224"/>
      <c r="E433" s="223"/>
      <c r="F433" s="223"/>
      <c r="G433" s="223"/>
      <c r="H433" s="223"/>
      <c r="I433" s="223"/>
      <c r="X433" s="223"/>
    </row>
    <row r="434" spans="1:27">
      <c r="A434" s="221"/>
      <c r="B434" s="222"/>
      <c r="C434" s="223"/>
      <c r="D434" s="224"/>
      <c r="E434" s="223"/>
      <c r="F434" s="223"/>
      <c r="G434" s="223"/>
      <c r="H434" s="223"/>
      <c r="I434" s="223"/>
      <c r="X434" s="223"/>
    </row>
    <row r="435" spans="1:27">
      <c r="A435" s="221"/>
      <c r="B435" s="222"/>
      <c r="C435" s="223"/>
      <c r="D435" s="224"/>
      <c r="E435" s="223"/>
      <c r="F435" s="223"/>
      <c r="G435" s="223"/>
      <c r="H435" s="223"/>
      <c r="I435" s="223"/>
      <c r="X435" s="223"/>
    </row>
    <row r="436" spans="1:27">
      <c r="A436" s="221"/>
      <c r="B436" s="222"/>
      <c r="C436" s="223"/>
      <c r="D436" s="224"/>
      <c r="E436" s="223"/>
      <c r="F436" s="223"/>
      <c r="G436" s="223"/>
      <c r="H436" s="223"/>
      <c r="I436" s="223"/>
      <c r="X436" s="223"/>
    </row>
    <row r="437" spans="1:27">
      <c r="A437" s="221"/>
      <c r="B437" s="222"/>
      <c r="C437" s="223"/>
      <c r="D437" s="224"/>
      <c r="E437" s="223"/>
      <c r="F437" s="223"/>
      <c r="G437" s="223"/>
      <c r="H437" s="223"/>
      <c r="I437" s="223"/>
      <c r="X437" s="223"/>
    </row>
    <row r="438" spans="1:27">
      <c r="A438" s="221"/>
      <c r="B438" s="222"/>
      <c r="C438" s="223"/>
      <c r="D438" s="224"/>
      <c r="E438" s="223"/>
      <c r="F438" s="223"/>
      <c r="G438" s="223"/>
      <c r="H438" s="223"/>
      <c r="I438" s="223"/>
      <c r="X438" s="223"/>
    </row>
    <row r="439" spans="1:27">
      <c r="A439" s="221"/>
      <c r="B439" s="222"/>
      <c r="C439" s="223"/>
      <c r="D439" s="224"/>
      <c r="E439" s="223"/>
      <c r="F439" s="223"/>
      <c r="G439" s="223"/>
      <c r="H439" s="223"/>
      <c r="I439" s="223"/>
      <c r="X439" s="223"/>
    </row>
    <row r="440" spans="1:27">
      <c r="A440" s="221"/>
      <c r="B440" s="222"/>
      <c r="C440" s="223"/>
      <c r="D440" s="224"/>
      <c r="E440" s="223"/>
      <c r="F440" s="223"/>
      <c r="G440" s="238"/>
      <c r="H440" s="238"/>
      <c r="I440" s="238"/>
      <c r="X440" s="223"/>
    </row>
    <row r="441" spans="1:27">
      <c r="A441" s="221"/>
      <c r="B441" s="222"/>
      <c r="C441" s="223"/>
      <c r="D441" s="224"/>
      <c r="E441" s="223"/>
      <c r="F441" s="223"/>
      <c r="G441" s="238"/>
      <c r="H441" s="238"/>
      <c r="I441" s="238"/>
      <c r="X441" s="223"/>
    </row>
    <row r="442" spans="1:27">
      <c r="A442" s="462"/>
      <c r="B442" s="462"/>
      <c r="C442" s="462"/>
      <c r="D442" s="462"/>
      <c r="E442" s="462"/>
      <c r="F442" s="462"/>
      <c r="G442" s="462"/>
      <c r="H442" s="462"/>
      <c r="I442" s="462"/>
      <c r="J442" s="462"/>
      <c r="X442" s="240"/>
      <c r="Y442" s="240"/>
      <c r="Z442" s="240"/>
      <c r="AA442" s="240"/>
    </row>
    <row r="443" spans="1:27">
      <c r="A443" s="462"/>
      <c r="B443" s="462"/>
      <c r="C443" s="462"/>
      <c r="D443" s="462"/>
      <c r="E443" s="462"/>
      <c r="F443" s="462"/>
      <c r="G443" s="462"/>
      <c r="H443" s="462"/>
      <c r="I443" s="462"/>
      <c r="J443" s="462"/>
      <c r="X443" s="240"/>
      <c r="Y443" s="240"/>
      <c r="Z443" s="240"/>
      <c r="AA443" s="240"/>
    </row>
    <row r="444" spans="1:27">
      <c r="A444" s="221"/>
      <c r="B444" s="222"/>
      <c r="C444" s="223"/>
      <c r="D444" s="224"/>
      <c r="E444" s="223"/>
      <c r="F444" s="223"/>
      <c r="G444" s="463"/>
      <c r="H444" s="463"/>
      <c r="I444" s="463"/>
      <c r="J444" s="335"/>
      <c r="L444" s="335"/>
      <c r="X444" s="223"/>
      <c r="Y444" s="221"/>
      <c r="Z444" s="229"/>
      <c r="AA444" s="229"/>
    </row>
    <row r="445" spans="1:27">
      <c r="A445" s="221"/>
      <c r="B445" s="222"/>
      <c r="C445" s="223"/>
      <c r="D445" s="224"/>
      <c r="E445" s="223"/>
      <c r="F445" s="223"/>
      <c r="G445" s="238"/>
      <c r="H445" s="238"/>
      <c r="I445" s="238"/>
      <c r="X445" s="223"/>
      <c r="Y445" s="221"/>
      <c r="Z445" s="229"/>
      <c r="AA445" s="229"/>
    </row>
    <row r="446" spans="1:27">
      <c r="A446" s="221"/>
      <c r="B446" s="222"/>
      <c r="C446" s="223"/>
      <c r="D446" s="224"/>
      <c r="E446" s="223"/>
      <c r="F446" s="223"/>
      <c r="G446" s="238"/>
      <c r="H446" s="238"/>
      <c r="I446" s="238"/>
      <c r="X446" s="223"/>
    </row>
    <row r="447" spans="1:27">
      <c r="A447" s="221"/>
      <c r="B447" s="222"/>
      <c r="C447" s="223"/>
      <c r="D447" s="224"/>
      <c r="E447" s="223"/>
      <c r="F447" s="223"/>
      <c r="G447" s="238"/>
      <c r="H447" s="238"/>
      <c r="I447" s="238"/>
      <c r="X447" s="223"/>
    </row>
    <row r="448" spans="1:27">
      <c r="A448" s="221"/>
      <c r="B448" s="222"/>
      <c r="C448" s="223"/>
      <c r="D448" s="224"/>
      <c r="E448" s="223"/>
      <c r="F448" s="223"/>
      <c r="G448" s="238"/>
      <c r="H448" s="238"/>
      <c r="I448" s="238"/>
      <c r="X448" s="223"/>
    </row>
    <row r="449" spans="1:24">
      <c r="A449" s="221"/>
      <c r="B449" s="222"/>
      <c r="C449" s="223"/>
      <c r="D449" s="224"/>
      <c r="E449" s="223"/>
      <c r="F449" s="223"/>
      <c r="G449" s="238"/>
      <c r="H449" s="238"/>
      <c r="I449" s="238"/>
      <c r="X449" s="223"/>
    </row>
    <row r="450" spans="1:24">
      <c r="A450" s="221"/>
      <c r="B450" s="222"/>
      <c r="C450" s="223"/>
      <c r="D450" s="224"/>
      <c r="E450" s="223"/>
      <c r="F450" s="223"/>
      <c r="G450" s="238"/>
      <c r="H450" s="238"/>
      <c r="I450" s="238"/>
      <c r="X450" s="223"/>
    </row>
    <row r="451" spans="1:24">
      <c r="A451" s="221"/>
      <c r="B451" s="222"/>
      <c r="C451" s="223"/>
      <c r="D451" s="224"/>
      <c r="E451" s="223"/>
      <c r="F451" s="223"/>
      <c r="G451" s="238"/>
      <c r="H451" s="238"/>
      <c r="I451" s="238"/>
      <c r="X451" s="223"/>
    </row>
    <row r="452" spans="1:24">
      <c r="A452" s="221"/>
      <c r="B452" s="222"/>
      <c r="C452" s="223"/>
      <c r="D452" s="224"/>
      <c r="E452" s="223"/>
      <c r="F452" s="223"/>
      <c r="G452" s="238"/>
      <c r="H452" s="238"/>
      <c r="I452" s="238"/>
      <c r="X452" s="223"/>
    </row>
    <row r="453" spans="1:24">
      <c r="A453" s="221"/>
      <c r="B453" s="222"/>
      <c r="C453" s="223"/>
      <c r="D453" s="224"/>
      <c r="E453" s="223"/>
      <c r="F453" s="223"/>
      <c r="G453" s="238"/>
      <c r="H453" s="238"/>
      <c r="I453" s="238"/>
      <c r="X453" s="223"/>
    </row>
    <row r="454" spans="1:24">
      <c r="A454" s="221"/>
      <c r="B454" s="222"/>
      <c r="C454" s="223"/>
      <c r="D454" s="224"/>
      <c r="E454" s="223"/>
      <c r="F454" s="223"/>
      <c r="G454" s="238"/>
      <c r="H454" s="238"/>
      <c r="I454" s="238"/>
      <c r="X454" s="223"/>
    </row>
    <row r="455" spans="1:24">
      <c r="A455" s="221"/>
      <c r="B455" s="222"/>
      <c r="C455" s="223"/>
      <c r="D455" s="224"/>
      <c r="E455" s="223"/>
      <c r="F455" s="223"/>
      <c r="G455" s="238"/>
      <c r="H455" s="238"/>
      <c r="I455" s="238"/>
      <c r="X455" s="223"/>
    </row>
    <row r="456" spans="1:24">
      <c r="A456" s="221"/>
      <c r="B456" s="222"/>
      <c r="C456" s="223"/>
      <c r="D456" s="224"/>
      <c r="E456" s="223"/>
      <c r="F456" s="223"/>
      <c r="G456" s="238"/>
      <c r="H456" s="238"/>
      <c r="I456" s="238"/>
      <c r="X456" s="223"/>
    </row>
    <row r="457" spans="1:24">
      <c r="A457" s="221"/>
      <c r="B457" s="222"/>
      <c r="C457" s="223"/>
      <c r="D457" s="224"/>
      <c r="E457" s="223"/>
      <c r="F457" s="223"/>
      <c r="G457" s="238"/>
      <c r="H457" s="238"/>
      <c r="I457" s="238"/>
      <c r="X457" s="223"/>
    </row>
    <row r="458" spans="1:24">
      <c r="A458" s="221"/>
      <c r="B458" s="222"/>
      <c r="C458" s="223"/>
      <c r="D458" s="224"/>
      <c r="E458" s="223"/>
      <c r="F458" s="223"/>
      <c r="G458" s="238"/>
      <c r="H458" s="238"/>
      <c r="I458" s="238"/>
      <c r="X458" s="223"/>
    </row>
    <row r="459" spans="1:24">
      <c r="A459" s="221"/>
      <c r="B459" s="222"/>
      <c r="C459" s="223"/>
      <c r="D459" s="224"/>
      <c r="E459" s="223"/>
      <c r="F459" s="223"/>
      <c r="G459" s="238"/>
      <c r="H459" s="238"/>
      <c r="I459" s="238"/>
      <c r="X459" s="223"/>
    </row>
    <row r="460" spans="1:24">
      <c r="A460" s="221"/>
      <c r="B460" s="222"/>
      <c r="C460" s="223"/>
      <c r="D460" s="224"/>
      <c r="E460" s="223"/>
      <c r="F460" s="223"/>
      <c r="G460" s="238"/>
      <c r="H460" s="238"/>
      <c r="I460" s="238"/>
      <c r="X460" s="223"/>
    </row>
    <row r="461" spans="1:24">
      <c r="A461" s="221"/>
      <c r="B461" s="222"/>
      <c r="C461" s="223"/>
      <c r="D461" s="224"/>
      <c r="E461" s="223"/>
      <c r="F461" s="223"/>
      <c r="G461" s="238"/>
      <c r="H461" s="238"/>
      <c r="I461" s="238"/>
      <c r="X461" s="223"/>
    </row>
    <row r="462" spans="1:24">
      <c r="A462" s="221"/>
      <c r="B462" s="222"/>
      <c r="C462" s="223"/>
      <c r="D462" s="224"/>
      <c r="E462" s="223"/>
      <c r="F462" s="223"/>
      <c r="G462" s="238"/>
      <c r="H462" s="238"/>
      <c r="I462" s="238"/>
      <c r="X462" s="223"/>
    </row>
    <row r="463" spans="1:24">
      <c r="A463" s="221"/>
      <c r="B463" s="222"/>
      <c r="C463" s="223"/>
      <c r="D463" s="224"/>
      <c r="E463" s="223"/>
      <c r="F463" s="223"/>
      <c r="G463" s="238"/>
      <c r="H463" s="238"/>
      <c r="I463" s="238"/>
      <c r="X463" s="223"/>
    </row>
    <row r="464" spans="1:24">
      <c r="A464" s="221"/>
      <c r="B464" s="222"/>
      <c r="C464" s="223"/>
      <c r="D464" s="224"/>
      <c r="E464" s="223"/>
      <c r="F464" s="223"/>
      <c r="G464" s="238"/>
      <c r="H464" s="238"/>
      <c r="I464" s="238"/>
      <c r="X464" s="223"/>
    </row>
    <row r="465" spans="1:24">
      <c r="A465" s="221"/>
      <c r="B465" s="222"/>
      <c r="C465" s="223"/>
      <c r="D465" s="224"/>
      <c r="E465" s="223"/>
      <c r="F465" s="223"/>
      <c r="G465" s="238"/>
      <c r="H465" s="238"/>
      <c r="I465" s="238"/>
      <c r="X465" s="223"/>
    </row>
    <row r="466" spans="1:24">
      <c r="A466" s="221"/>
      <c r="B466" s="222"/>
      <c r="C466" s="223"/>
      <c r="D466" s="224"/>
      <c r="E466" s="223"/>
      <c r="F466" s="223"/>
      <c r="G466" s="238"/>
      <c r="H466" s="238"/>
      <c r="I466" s="238"/>
      <c r="X466" s="223"/>
    </row>
    <row r="467" spans="1:24">
      <c r="A467" s="221"/>
      <c r="B467" s="222"/>
      <c r="C467" s="223"/>
      <c r="D467" s="224"/>
      <c r="E467" s="223"/>
      <c r="F467" s="223"/>
      <c r="G467" s="238"/>
      <c r="H467" s="238"/>
      <c r="I467" s="238"/>
      <c r="X467" s="223"/>
    </row>
    <row r="468" spans="1:24">
      <c r="A468" s="221"/>
      <c r="B468" s="222"/>
      <c r="C468" s="223"/>
      <c r="D468" s="224"/>
      <c r="E468" s="223"/>
      <c r="F468" s="223"/>
      <c r="G468" s="238"/>
      <c r="H468" s="238"/>
      <c r="I468" s="238"/>
      <c r="X468" s="223"/>
    </row>
    <row r="469" spans="1:24">
      <c r="A469" s="221"/>
      <c r="B469" s="222"/>
      <c r="C469" s="223"/>
      <c r="D469" s="224"/>
      <c r="E469" s="223"/>
      <c r="F469" s="223"/>
      <c r="G469" s="238"/>
      <c r="H469" s="238"/>
      <c r="I469" s="238"/>
      <c r="X469" s="223"/>
    </row>
    <row r="470" spans="1:24">
      <c r="A470" s="221"/>
      <c r="B470" s="222"/>
      <c r="C470" s="223"/>
      <c r="D470" s="224"/>
      <c r="E470" s="223"/>
      <c r="F470" s="223"/>
      <c r="G470" s="238"/>
      <c r="H470" s="238"/>
      <c r="I470" s="238"/>
      <c r="X470" s="223"/>
    </row>
    <row r="471" spans="1:24">
      <c r="A471" s="221"/>
      <c r="B471" s="222"/>
      <c r="C471" s="223"/>
      <c r="D471" s="224"/>
      <c r="E471" s="223"/>
      <c r="F471" s="223"/>
      <c r="G471" s="238"/>
      <c r="H471" s="238"/>
      <c r="I471" s="238"/>
      <c r="X471" s="223"/>
    </row>
    <row r="472" spans="1:24">
      <c r="A472" s="221"/>
      <c r="B472" s="222"/>
      <c r="C472" s="223"/>
      <c r="D472" s="224"/>
      <c r="E472" s="223"/>
      <c r="F472" s="223"/>
      <c r="G472" s="238"/>
      <c r="H472" s="238"/>
      <c r="I472" s="238"/>
      <c r="X472" s="223"/>
    </row>
    <row r="473" spans="1:24">
      <c r="A473" s="221"/>
      <c r="B473" s="222"/>
      <c r="C473" s="223"/>
      <c r="D473" s="224"/>
      <c r="E473" s="223"/>
      <c r="F473" s="223"/>
      <c r="G473" s="238"/>
      <c r="H473" s="238"/>
      <c r="I473" s="238"/>
      <c r="X473" s="223"/>
    </row>
    <row r="474" spans="1:24">
      <c r="A474" s="221"/>
      <c r="B474" s="222"/>
      <c r="C474" s="223"/>
      <c r="D474" s="224"/>
      <c r="E474" s="223"/>
      <c r="F474" s="223"/>
      <c r="G474" s="238"/>
      <c r="H474" s="238"/>
      <c r="I474" s="238"/>
      <c r="X474" s="223"/>
    </row>
    <row r="475" spans="1:24">
      <c r="A475" s="221"/>
      <c r="B475" s="222"/>
      <c r="C475" s="223"/>
      <c r="D475" s="224"/>
      <c r="E475" s="223"/>
      <c r="F475" s="223"/>
      <c r="G475" s="238"/>
      <c r="H475" s="238"/>
      <c r="I475" s="238"/>
      <c r="X475" s="223"/>
    </row>
    <row r="476" spans="1:24">
      <c r="A476" s="221"/>
      <c r="B476" s="222"/>
      <c r="C476" s="223"/>
      <c r="D476" s="224"/>
      <c r="E476" s="223"/>
      <c r="F476" s="223"/>
      <c r="G476" s="238"/>
      <c r="H476" s="238"/>
      <c r="I476" s="238"/>
      <c r="X476" s="223"/>
    </row>
    <row r="477" spans="1:24">
      <c r="A477" s="221"/>
      <c r="B477" s="222"/>
      <c r="C477" s="223"/>
      <c r="D477" s="224"/>
      <c r="E477" s="223"/>
      <c r="F477" s="223"/>
      <c r="G477" s="238"/>
      <c r="H477" s="238"/>
      <c r="I477" s="238"/>
      <c r="X477" s="223"/>
    </row>
    <row r="478" spans="1:24">
      <c r="A478" s="221"/>
      <c r="B478" s="222"/>
      <c r="C478" s="223"/>
      <c r="D478" s="224"/>
      <c r="E478" s="223"/>
      <c r="F478" s="223"/>
      <c r="G478" s="238"/>
      <c r="H478" s="238"/>
      <c r="I478" s="238"/>
      <c r="X478" s="223"/>
    </row>
    <row r="479" spans="1:24">
      <c r="A479" s="221"/>
      <c r="B479" s="222"/>
      <c r="C479" s="223"/>
      <c r="D479" s="224"/>
      <c r="E479" s="223"/>
      <c r="F479" s="223"/>
      <c r="G479" s="238"/>
      <c r="H479" s="238"/>
      <c r="I479" s="238"/>
      <c r="X479" s="223"/>
    </row>
    <row r="480" spans="1:24">
      <c r="A480" s="221"/>
      <c r="B480" s="222"/>
      <c r="C480" s="223"/>
      <c r="D480" s="224"/>
      <c r="E480" s="223"/>
      <c r="F480" s="223"/>
      <c r="G480" s="238"/>
      <c r="H480" s="238"/>
      <c r="I480" s="238"/>
      <c r="X480" s="223"/>
    </row>
    <row r="481" spans="1:24">
      <c r="A481" s="221"/>
      <c r="B481" s="222"/>
      <c r="C481" s="223"/>
      <c r="D481" s="224"/>
      <c r="E481" s="223"/>
      <c r="F481" s="223"/>
      <c r="G481" s="238"/>
      <c r="H481" s="238"/>
      <c r="I481" s="238"/>
      <c r="X481" s="223"/>
    </row>
    <row r="482" spans="1:24">
      <c r="A482" s="221"/>
      <c r="B482" s="222"/>
      <c r="C482" s="223"/>
      <c r="D482" s="224"/>
      <c r="E482" s="223"/>
      <c r="F482" s="223"/>
      <c r="G482" s="238"/>
      <c r="H482" s="238"/>
      <c r="I482" s="238"/>
      <c r="X482" s="223"/>
    </row>
    <row r="483" spans="1:24">
      <c r="A483" s="221"/>
      <c r="B483" s="222"/>
      <c r="C483" s="223"/>
      <c r="D483" s="224"/>
      <c r="E483" s="223"/>
      <c r="F483" s="223"/>
      <c r="G483" s="238"/>
      <c r="H483" s="238"/>
      <c r="I483" s="238"/>
      <c r="X483" s="223"/>
    </row>
  </sheetData>
  <mergeCells count="14">
    <mergeCell ref="Y4:AA4"/>
    <mergeCell ref="Y5:AA5"/>
    <mergeCell ref="Y6:AA6"/>
    <mergeCell ref="C4:E4"/>
    <mergeCell ref="G4:I4"/>
    <mergeCell ref="J4:N4"/>
    <mergeCell ref="A1:W1"/>
    <mergeCell ref="A2:W2"/>
    <mergeCell ref="A442:J442"/>
    <mergeCell ref="A443:J443"/>
    <mergeCell ref="G444:I444"/>
    <mergeCell ref="R4:U4"/>
    <mergeCell ref="A3:N3"/>
    <mergeCell ref="O3:V3"/>
  </mergeCells>
  <printOptions gridLines="1"/>
  <pageMargins left="3.937007874015748E-2" right="0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8"/>
  <sheetViews>
    <sheetView view="pageBreakPreview" zoomScale="99" zoomScaleNormal="100" zoomScaleSheetLayoutView="99" workbookViewId="0">
      <pane ySplit="7" topLeftCell="A361" activePane="bottomLeft" state="frozen"/>
      <selection activeCell="B1" sqref="B1"/>
      <selection pane="bottomLeft" activeCell="B393" sqref="B393"/>
    </sheetView>
  </sheetViews>
  <sheetFormatPr defaultColWidth="9" defaultRowHeight="19.8"/>
  <cols>
    <col min="1" max="1" width="4.19921875" style="282" customWidth="1"/>
    <col min="2" max="2" width="6.19921875" style="282" customWidth="1"/>
    <col min="3" max="3" width="5.8984375" style="221" customWidth="1"/>
    <col min="4" max="4" width="4.3984375" style="341" customWidth="1"/>
    <col min="5" max="5" width="4.59765625" style="221" customWidth="1"/>
    <col min="6" max="6" width="8.296875" style="282" customWidth="1"/>
    <col min="7" max="9" width="3.8984375" style="282" customWidth="1"/>
    <col min="10" max="10" width="6.69921875" style="282" hidden="1" customWidth="1"/>
    <col min="11" max="11" width="5.59765625" style="233" customWidth="1"/>
    <col min="12" max="12" width="8.19921875" style="282" customWidth="1"/>
    <col min="13" max="13" width="4.19921875" style="282" customWidth="1"/>
    <col min="14" max="14" width="8.8984375" style="282" customWidth="1"/>
    <col min="15" max="15" width="5.19921875" style="282" customWidth="1"/>
    <col min="16" max="16" width="6.796875" style="282" customWidth="1"/>
    <col min="17" max="18" width="7.796875" style="282" customWidth="1"/>
    <col min="19" max="19" width="6.09765625" style="233" customWidth="1"/>
    <col min="20" max="20" width="6" style="282" customWidth="1"/>
    <col min="21" max="21" width="7.19921875" style="282" customWidth="1"/>
    <col min="22" max="22" width="9.09765625" style="282" customWidth="1"/>
    <col min="23" max="23" width="8.796875" style="233" customWidth="1"/>
    <col min="24" max="24" width="3.59765625" style="282" customWidth="1"/>
    <col min="25" max="25" width="3.8984375" style="282" customWidth="1"/>
    <col min="26" max="26" width="15" style="282" customWidth="1"/>
    <col min="27" max="27" width="21.5" style="282" customWidth="1"/>
    <col min="28" max="16384" width="9" style="48"/>
  </cols>
  <sheetData>
    <row r="1" spans="1:27" ht="18.600000000000001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199"/>
      <c r="Y1" s="199"/>
      <c r="Z1" s="199"/>
      <c r="AA1" s="199"/>
    </row>
    <row r="2" spans="1:27" ht="18.600000000000001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200"/>
      <c r="Y2" s="200"/>
      <c r="Z2" s="200"/>
      <c r="AA2" s="200"/>
    </row>
    <row r="3" spans="1:27" ht="18.600000000000001" customHeight="1">
      <c r="A3" s="450" t="s">
        <v>3082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O3" s="450" t="s">
        <v>3083</v>
      </c>
      <c r="P3" s="451"/>
      <c r="Q3" s="451"/>
      <c r="R3" s="451"/>
      <c r="S3" s="451"/>
      <c r="T3" s="451"/>
      <c r="U3" s="451"/>
      <c r="V3" s="452"/>
      <c r="W3" s="201"/>
      <c r="X3" s="199"/>
      <c r="Y3" s="199"/>
      <c r="Z3" s="199"/>
      <c r="AA3" s="199"/>
    </row>
    <row r="4" spans="1:27" ht="18.600000000000001" customHeight="1">
      <c r="A4" s="201"/>
      <c r="B4" s="202"/>
      <c r="C4" s="450" t="s">
        <v>3</v>
      </c>
      <c r="D4" s="451"/>
      <c r="E4" s="452"/>
      <c r="F4" s="202"/>
      <c r="G4" s="450" t="s">
        <v>4</v>
      </c>
      <c r="H4" s="451"/>
      <c r="I4" s="452"/>
      <c r="J4" s="450" t="s">
        <v>1280</v>
      </c>
      <c r="K4" s="451"/>
      <c r="L4" s="451"/>
      <c r="M4" s="451"/>
      <c r="N4" s="452"/>
      <c r="O4" s="212"/>
      <c r="P4" s="212"/>
      <c r="Q4" s="212"/>
      <c r="R4" s="453" t="s">
        <v>5</v>
      </c>
      <c r="S4" s="454"/>
      <c r="T4" s="454"/>
      <c r="U4" s="455"/>
      <c r="V4" s="351"/>
      <c r="W4" s="347"/>
      <c r="X4" s="205"/>
      <c r="Y4" s="439"/>
      <c r="Z4" s="440"/>
      <c r="AA4" s="441"/>
    </row>
    <row r="5" spans="1:27" ht="18.600000000000001" customHeight="1">
      <c r="A5" s="204" t="s">
        <v>8</v>
      </c>
      <c r="B5" s="199" t="s">
        <v>11</v>
      </c>
      <c r="C5" s="205" t="s">
        <v>12</v>
      </c>
      <c r="D5" s="205" t="s">
        <v>13</v>
      </c>
      <c r="E5" s="201" t="s">
        <v>14</v>
      </c>
      <c r="F5" s="199" t="s">
        <v>15</v>
      </c>
      <c r="G5" s="201" t="s">
        <v>16</v>
      </c>
      <c r="H5" s="202" t="s">
        <v>17</v>
      </c>
      <c r="I5" s="201" t="s">
        <v>18</v>
      </c>
      <c r="J5" s="300" t="s">
        <v>19</v>
      </c>
      <c r="K5" s="201" t="s">
        <v>20</v>
      </c>
      <c r="L5" s="208" t="s">
        <v>21</v>
      </c>
      <c r="M5" s="202" t="s">
        <v>22</v>
      </c>
      <c r="N5" s="201" t="s">
        <v>23</v>
      </c>
      <c r="O5" s="212" t="s">
        <v>8</v>
      </c>
      <c r="P5" s="212" t="s">
        <v>3079</v>
      </c>
      <c r="Q5" s="212" t="s">
        <v>11</v>
      </c>
      <c r="R5" s="207" t="s">
        <v>3080</v>
      </c>
      <c r="S5" s="201" t="s">
        <v>26</v>
      </c>
      <c r="T5" s="202" t="s">
        <v>27</v>
      </c>
      <c r="U5" s="201" t="s">
        <v>28</v>
      </c>
      <c r="V5" s="271" t="s">
        <v>31</v>
      </c>
      <c r="W5" s="271" t="s">
        <v>10</v>
      </c>
      <c r="X5" s="210" t="s">
        <v>8</v>
      </c>
      <c r="Y5" s="442" t="s">
        <v>9</v>
      </c>
      <c r="Z5" s="443"/>
      <c r="AA5" s="444"/>
    </row>
    <row r="6" spans="1:27" ht="18.600000000000001" customHeight="1">
      <c r="A6" s="204"/>
      <c r="B6" s="199" t="s">
        <v>39</v>
      </c>
      <c r="C6" s="210" t="s">
        <v>40</v>
      </c>
      <c r="D6" s="210" t="s">
        <v>39</v>
      </c>
      <c r="E6" s="204" t="s">
        <v>41</v>
      </c>
      <c r="F6" s="199" t="s">
        <v>42</v>
      </c>
      <c r="G6" s="204"/>
      <c r="H6" s="199"/>
      <c r="I6" s="204"/>
      <c r="J6" s="270" t="s">
        <v>39</v>
      </c>
      <c r="K6" s="204" t="s">
        <v>43</v>
      </c>
      <c r="L6" s="213"/>
      <c r="M6" s="199"/>
      <c r="N6" s="204" t="s">
        <v>44</v>
      </c>
      <c r="O6" s="212"/>
      <c r="P6" s="212" t="s">
        <v>12</v>
      </c>
      <c r="Q6" s="212" t="s">
        <v>3090</v>
      </c>
      <c r="R6" s="212" t="s">
        <v>3081</v>
      </c>
      <c r="S6" s="204" t="s">
        <v>46</v>
      </c>
      <c r="T6" s="204" t="s">
        <v>47</v>
      </c>
      <c r="U6" s="204" t="s">
        <v>48</v>
      </c>
      <c r="V6" s="271" t="s">
        <v>49</v>
      </c>
      <c r="W6" s="271"/>
      <c r="X6" s="210"/>
      <c r="Y6" s="445"/>
      <c r="Z6" s="446"/>
      <c r="AA6" s="447"/>
    </row>
    <row r="7" spans="1:27" ht="18.600000000000001" customHeight="1">
      <c r="A7" s="214"/>
      <c r="B7" s="200"/>
      <c r="C7" s="215" t="s">
        <v>56</v>
      </c>
      <c r="D7" s="215"/>
      <c r="E7" s="214"/>
      <c r="F7" s="200" t="s">
        <v>57</v>
      </c>
      <c r="G7" s="214"/>
      <c r="H7" s="200"/>
      <c r="I7" s="214"/>
      <c r="J7" s="272" t="s">
        <v>18</v>
      </c>
      <c r="K7" s="273"/>
      <c r="L7" s="218" t="s">
        <v>58</v>
      </c>
      <c r="M7" s="274"/>
      <c r="N7" s="273"/>
      <c r="O7" s="217"/>
      <c r="P7" s="217"/>
      <c r="Q7" s="217" t="s">
        <v>3091</v>
      </c>
      <c r="R7" s="220"/>
      <c r="S7" s="214"/>
      <c r="T7" s="200" t="s">
        <v>46</v>
      </c>
      <c r="U7" s="214" t="s">
        <v>59</v>
      </c>
      <c r="V7" s="275" t="s">
        <v>61</v>
      </c>
      <c r="W7" s="275"/>
      <c r="X7" s="215"/>
      <c r="Y7" s="276"/>
      <c r="Z7" s="277" t="s">
        <v>430</v>
      </c>
      <c r="AA7" s="277" t="s">
        <v>20</v>
      </c>
    </row>
    <row r="8" spans="1:27" s="8" customFormat="1" ht="21.6" customHeight="1">
      <c r="A8" s="223">
        <v>1</v>
      </c>
      <c r="B8" s="223" t="s">
        <v>433</v>
      </c>
      <c r="C8" s="337">
        <v>2161</v>
      </c>
      <c r="D8" s="337">
        <v>107</v>
      </c>
      <c r="E8" s="338">
        <v>61</v>
      </c>
      <c r="F8" s="223" t="s">
        <v>2453</v>
      </c>
      <c r="G8" s="238">
        <v>12</v>
      </c>
      <c r="H8" s="238">
        <v>3</v>
      </c>
      <c r="I8" s="238">
        <v>27</v>
      </c>
      <c r="J8" s="236">
        <f>SUM(G8*400+H8*100+I8)</f>
        <v>5127</v>
      </c>
      <c r="K8" s="233"/>
      <c r="L8" s="236">
        <f>SUM(G8*400+H8*100+I8)</f>
        <v>5127</v>
      </c>
      <c r="M8" s="282"/>
      <c r="N8" s="282"/>
      <c r="O8" s="282"/>
      <c r="P8" s="282"/>
      <c r="Q8" s="282"/>
      <c r="R8" s="282"/>
      <c r="S8" s="204"/>
      <c r="T8" s="282"/>
      <c r="U8" s="282"/>
      <c r="V8" s="282"/>
      <c r="W8" s="233"/>
      <c r="X8" s="223">
        <v>1</v>
      </c>
      <c r="Y8" s="282" t="s">
        <v>70</v>
      </c>
      <c r="Z8" s="282" t="s">
        <v>2451</v>
      </c>
      <c r="AA8" s="282" t="s">
        <v>2452</v>
      </c>
    </row>
    <row r="9" spans="1:27" s="45" customFormat="1" ht="21.6" customHeight="1">
      <c r="A9" s="238">
        <v>2</v>
      </c>
      <c r="B9" s="238" t="s">
        <v>433</v>
      </c>
      <c r="C9" s="225" t="s">
        <v>249</v>
      </c>
      <c r="D9" s="226">
        <v>2</v>
      </c>
      <c r="E9" s="257" t="s">
        <v>1049</v>
      </c>
      <c r="F9" s="238" t="s">
        <v>2453</v>
      </c>
      <c r="G9" s="238">
        <v>7</v>
      </c>
      <c r="H9" s="280" t="s">
        <v>73</v>
      </c>
      <c r="I9" s="238">
        <v>98</v>
      </c>
      <c r="J9" s="242">
        <v>2898</v>
      </c>
      <c r="K9" s="283"/>
      <c r="L9" s="236">
        <f t="shared" ref="L9:L50" si="0">SUM(G9*400+H9*100+I9)</f>
        <v>2898</v>
      </c>
      <c r="M9" s="314"/>
      <c r="N9" s="314"/>
      <c r="O9" s="314"/>
      <c r="P9" s="314"/>
      <c r="Q9" s="314"/>
      <c r="R9" s="314"/>
      <c r="S9" s="233"/>
      <c r="T9" s="314"/>
      <c r="U9" s="314"/>
      <c r="V9" s="314"/>
      <c r="W9" s="283"/>
      <c r="X9" s="238">
        <v>2</v>
      </c>
      <c r="Y9" s="309" t="s">
        <v>70</v>
      </c>
      <c r="Z9" s="309" t="s">
        <v>2454</v>
      </c>
      <c r="AA9" s="309" t="s">
        <v>2455</v>
      </c>
    </row>
    <row r="10" spans="1:27" s="8" customFormat="1" ht="21.6" customHeight="1">
      <c r="A10" s="223">
        <v>3</v>
      </c>
      <c r="B10" s="223" t="s">
        <v>433</v>
      </c>
      <c r="C10" s="221" t="s">
        <v>84</v>
      </c>
      <c r="D10" s="339">
        <v>33</v>
      </c>
      <c r="E10" s="340" t="s">
        <v>1049</v>
      </c>
      <c r="F10" s="223" t="s">
        <v>2453</v>
      </c>
      <c r="G10" s="223">
        <v>4</v>
      </c>
      <c r="H10" s="223">
        <v>1</v>
      </c>
      <c r="I10" s="279" t="s">
        <v>219</v>
      </c>
      <c r="J10" s="236">
        <f>SUM(G10*400+H10*100+I10)</f>
        <v>1709</v>
      </c>
      <c r="K10" s="233"/>
      <c r="L10" s="236">
        <f t="shared" si="0"/>
        <v>1709</v>
      </c>
      <c r="M10" s="282"/>
      <c r="N10" s="282"/>
      <c r="O10" s="282"/>
      <c r="P10" s="282"/>
      <c r="Q10" s="282"/>
      <c r="R10" s="282"/>
      <c r="S10" s="233"/>
      <c r="T10" s="240"/>
      <c r="U10" s="282"/>
      <c r="V10" s="282"/>
      <c r="W10" s="233"/>
      <c r="X10" s="223">
        <v>3</v>
      </c>
      <c r="Y10" s="282" t="s">
        <v>63</v>
      </c>
      <c r="Z10" s="282" t="s">
        <v>2456</v>
      </c>
      <c r="AA10" s="282" t="s">
        <v>2457</v>
      </c>
    </row>
    <row r="11" spans="1:27" s="8" customFormat="1" ht="21.6" customHeight="1">
      <c r="A11" s="223">
        <v>4</v>
      </c>
      <c r="B11" s="223" t="s">
        <v>433</v>
      </c>
      <c r="C11" s="221">
        <v>1064</v>
      </c>
      <c r="D11" s="339">
        <v>59</v>
      </c>
      <c r="E11" s="221">
        <v>64</v>
      </c>
      <c r="F11" s="223" t="s">
        <v>2453</v>
      </c>
      <c r="G11" s="223">
        <v>24</v>
      </c>
      <c r="H11" s="322" t="s">
        <v>73</v>
      </c>
      <c r="I11" s="223">
        <v>44</v>
      </c>
      <c r="J11" s="236">
        <v>9644</v>
      </c>
      <c r="K11" s="233"/>
      <c r="L11" s="236">
        <f t="shared" si="0"/>
        <v>9644</v>
      </c>
      <c r="M11" s="282"/>
      <c r="N11" s="282"/>
      <c r="O11" s="282"/>
      <c r="P11" s="282"/>
      <c r="Q11" s="282"/>
      <c r="R11" s="282"/>
      <c r="S11" s="233"/>
      <c r="T11" s="282"/>
      <c r="U11" s="282"/>
      <c r="V11" s="282"/>
      <c r="W11" s="233"/>
      <c r="X11" s="223">
        <v>4</v>
      </c>
      <c r="Y11" s="282" t="s">
        <v>70</v>
      </c>
      <c r="Z11" s="282" t="s">
        <v>2458</v>
      </c>
      <c r="AA11" s="282" t="s">
        <v>2459</v>
      </c>
    </row>
    <row r="12" spans="1:27" s="8" customFormat="1" ht="21.6" customHeight="1">
      <c r="A12" s="223"/>
      <c r="B12" s="223" t="s">
        <v>433</v>
      </c>
      <c r="C12" s="221">
        <v>817</v>
      </c>
      <c r="D12" s="339">
        <v>25</v>
      </c>
      <c r="E12" s="221">
        <v>19</v>
      </c>
      <c r="F12" s="223"/>
      <c r="G12" s="223">
        <v>5</v>
      </c>
      <c r="H12" s="223">
        <v>2</v>
      </c>
      <c r="I12" s="223">
        <v>57</v>
      </c>
      <c r="J12" s="236">
        <f>SUM(G12*400+H12*100+I12)</f>
        <v>2257</v>
      </c>
      <c r="K12" s="233"/>
      <c r="L12" s="236">
        <f t="shared" si="0"/>
        <v>2257</v>
      </c>
      <c r="M12" s="282"/>
      <c r="N12" s="282"/>
      <c r="O12" s="282"/>
      <c r="P12" s="282"/>
      <c r="Q12" s="282"/>
      <c r="R12" s="282"/>
      <c r="S12" s="233"/>
      <c r="T12" s="282"/>
      <c r="U12" s="282"/>
      <c r="V12" s="282"/>
      <c r="W12" s="233"/>
      <c r="X12" s="223"/>
      <c r="Y12" s="282"/>
      <c r="Z12" s="282"/>
      <c r="AA12" s="282"/>
    </row>
    <row r="13" spans="1:27" s="8" customFormat="1" ht="21.6" customHeight="1">
      <c r="A13" s="223"/>
      <c r="B13" s="223" t="s">
        <v>433</v>
      </c>
      <c r="C13" s="221">
        <v>6651</v>
      </c>
      <c r="D13" s="339">
        <v>159</v>
      </c>
      <c r="E13" s="221">
        <v>51</v>
      </c>
      <c r="F13" s="223"/>
      <c r="G13" s="223">
        <v>5</v>
      </c>
      <c r="H13" s="322" t="s">
        <v>73</v>
      </c>
      <c r="I13" s="223">
        <v>65</v>
      </c>
      <c r="J13" s="236">
        <v>2065</v>
      </c>
      <c r="K13" s="233"/>
      <c r="L13" s="236">
        <f t="shared" si="0"/>
        <v>2065</v>
      </c>
      <c r="M13" s="282"/>
      <c r="N13" s="282"/>
      <c r="O13" s="282"/>
      <c r="P13" s="282"/>
      <c r="Q13" s="282"/>
      <c r="R13" s="282"/>
      <c r="S13" s="233"/>
      <c r="T13" s="282"/>
      <c r="U13" s="282"/>
      <c r="V13" s="282"/>
      <c r="W13" s="233"/>
      <c r="X13" s="223"/>
      <c r="Y13" s="282"/>
      <c r="Z13" s="282"/>
      <c r="AA13" s="282"/>
    </row>
    <row r="14" spans="1:27" s="8" customFormat="1" ht="21.6" customHeight="1">
      <c r="A14" s="223">
        <v>5</v>
      </c>
      <c r="B14" s="223" t="s">
        <v>433</v>
      </c>
      <c r="C14" s="221" t="s">
        <v>84</v>
      </c>
      <c r="D14" s="339">
        <v>106</v>
      </c>
      <c r="E14" s="221" t="s">
        <v>84</v>
      </c>
      <c r="F14" s="223" t="s">
        <v>2453</v>
      </c>
      <c r="G14" s="223">
        <v>25</v>
      </c>
      <c r="H14" s="322" t="s">
        <v>73</v>
      </c>
      <c r="I14" s="223">
        <v>77</v>
      </c>
      <c r="J14" s="236">
        <f>SUM(G14*400+I14)</f>
        <v>10077</v>
      </c>
      <c r="K14" s="233"/>
      <c r="L14" s="236">
        <f t="shared" si="0"/>
        <v>10077</v>
      </c>
      <c r="M14" s="282"/>
      <c r="N14" s="282"/>
      <c r="O14" s="282"/>
      <c r="P14" s="282"/>
      <c r="Q14" s="282"/>
      <c r="R14" s="282"/>
      <c r="S14" s="233"/>
      <c r="T14" s="282"/>
      <c r="U14" s="282"/>
      <c r="V14" s="282"/>
      <c r="W14" s="233"/>
      <c r="X14" s="223">
        <v>5</v>
      </c>
      <c r="Y14" s="282" t="s">
        <v>70</v>
      </c>
      <c r="Z14" s="282" t="s">
        <v>2460</v>
      </c>
      <c r="AA14" s="282" t="s">
        <v>2461</v>
      </c>
    </row>
    <row r="15" spans="1:27" s="8" customFormat="1" ht="21.6" customHeight="1">
      <c r="A15" s="223"/>
      <c r="B15" s="223" t="s">
        <v>433</v>
      </c>
      <c r="C15" s="221">
        <v>5735</v>
      </c>
      <c r="D15" s="339">
        <v>108</v>
      </c>
      <c r="E15" s="221">
        <v>35</v>
      </c>
      <c r="F15" s="223"/>
      <c r="G15" s="223">
        <v>10</v>
      </c>
      <c r="H15" s="223">
        <v>3</v>
      </c>
      <c r="I15" s="223">
        <v>28</v>
      </c>
      <c r="J15" s="236">
        <f>SUM(G15*400+H15*100+I15)</f>
        <v>4328</v>
      </c>
      <c r="K15" s="233"/>
      <c r="L15" s="236">
        <f t="shared" si="0"/>
        <v>4328</v>
      </c>
      <c r="M15" s="282"/>
      <c r="N15" s="282"/>
      <c r="O15" s="282"/>
      <c r="P15" s="282"/>
      <c r="Q15" s="282"/>
      <c r="R15" s="282"/>
      <c r="S15" s="233"/>
      <c r="T15" s="282"/>
      <c r="U15" s="282"/>
      <c r="V15" s="282"/>
      <c r="W15" s="233"/>
      <c r="X15" s="223"/>
      <c r="Y15" s="282"/>
      <c r="Z15" s="282"/>
      <c r="AA15" s="282"/>
    </row>
    <row r="16" spans="1:27" s="8" customFormat="1" ht="21.6" customHeight="1">
      <c r="A16" s="223"/>
      <c r="B16" s="223" t="s">
        <v>433</v>
      </c>
      <c r="C16" s="221">
        <v>4727</v>
      </c>
      <c r="D16" s="339">
        <v>95</v>
      </c>
      <c r="E16" s="221">
        <v>27</v>
      </c>
      <c r="F16" s="223"/>
      <c r="G16" s="223">
        <v>12</v>
      </c>
      <c r="H16" s="322" t="s">
        <v>73</v>
      </c>
      <c r="I16" s="322" t="s">
        <v>73</v>
      </c>
      <c r="J16" s="236">
        <f>SUM(G16*400)</f>
        <v>4800</v>
      </c>
      <c r="K16" s="233"/>
      <c r="L16" s="236">
        <f t="shared" si="0"/>
        <v>4800</v>
      </c>
      <c r="M16" s="282"/>
      <c r="N16" s="282"/>
      <c r="O16" s="282"/>
      <c r="P16" s="282"/>
      <c r="Q16" s="282"/>
      <c r="R16" s="282"/>
      <c r="S16" s="233"/>
      <c r="T16" s="282"/>
      <c r="U16" s="282"/>
      <c r="V16" s="282"/>
      <c r="W16" s="233"/>
      <c r="X16" s="223"/>
      <c r="Y16" s="282"/>
      <c r="Z16" s="282"/>
      <c r="AA16" s="282"/>
    </row>
    <row r="17" spans="1:27" s="8" customFormat="1" ht="21.6" customHeight="1">
      <c r="A17" s="223">
        <v>6</v>
      </c>
      <c r="B17" s="223" t="s">
        <v>433</v>
      </c>
      <c r="C17" s="221">
        <v>1148</v>
      </c>
      <c r="D17" s="339">
        <v>112</v>
      </c>
      <c r="E17" s="221">
        <v>48</v>
      </c>
      <c r="F17" s="223" t="s">
        <v>2453</v>
      </c>
      <c r="G17" s="223">
        <v>28</v>
      </c>
      <c r="H17" s="322" t="s">
        <v>73</v>
      </c>
      <c r="I17" s="322" t="s">
        <v>73</v>
      </c>
      <c r="J17" s="236">
        <f>SUM(G17*400)</f>
        <v>11200</v>
      </c>
      <c r="K17" s="233"/>
      <c r="L17" s="236">
        <f t="shared" si="0"/>
        <v>11200</v>
      </c>
      <c r="M17" s="282"/>
      <c r="N17" s="282"/>
      <c r="O17" s="282"/>
      <c r="P17" s="282"/>
      <c r="Q17" s="282"/>
      <c r="R17" s="282"/>
      <c r="S17" s="233"/>
      <c r="T17" s="282"/>
      <c r="U17" s="282"/>
      <c r="V17" s="282"/>
      <c r="W17" s="233"/>
      <c r="X17" s="223">
        <v>6</v>
      </c>
      <c r="Y17" s="282" t="s">
        <v>70</v>
      </c>
      <c r="Z17" s="282" t="s">
        <v>2462</v>
      </c>
      <c r="AA17" s="282" t="s">
        <v>2463</v>
      </c>
    </row>
    <row r="18" spans="1:27" s="8" customFormat="1" ht="21.6" customHeight="1">
      <c r="A18" s="223">
        <v>7</v>
      </c>
      <c r="B18" s="223" t="s">
        <v>433</v>
      </c>
      <c r="C18" s="221">
        <v>1162</v>
      </c>
      <c r="D18" s="339">
        <v>60</v>
      </c>
      <c r="E18" s="221">
        <v>62</v>
      </c>
      <c r="F18" s="223" t="s">
        <v>2453</v>
      </c>
      <c r="G18" s="223">
        <v>7</v>
      </c>
      <c r="H18" s="223">
        <v>3</v>
      </c>
      <c r="I18" s="223">
        <v>2</v>
      </c>
      <c r="J18" s="236">
        <f t="shared" ref="J18:J25" si="1">SUM(G18*400+H18*100+I18)</f>
        <v>3102</v>
      </c>
      <c r="K18" s="233"/>
      <c r="L18" s="236">
        <f t="shared" si="0"/>
        <v>3102</v>
      </c>
      <c r="M18" s="282"/>
      <c r="N18" s="282"/>
      <c r="O18" s="282"/>
      <c r="P18" s="282"/>
      <c r="Q18" s="282"/>
      <c r="R18" s="282"/>
      <c r="S18" s="233"/>
      <c r="T18" s="282"/>
      <c r="U18" s="282"/>
      <c r="V18" s="282"/>
      <c r="W18" s="233"/>
      <c r="X18" s="223">
        <v>7</v>
      </c>
      <c r="Y18" s="282" t="s">
        <v>63</v>
      </c>
      <c r="Z18" s="282" t="s">
        <v>2464</v>
      </c>
      <c r="AA18" s="282" t="s">
        <v>2465</v>
      </c>
    </row>
    <row r="19" spans="1:27" s="8" customFormat="1" ht="21.6" customHeight="1">
      <c r="A19" s="223"/>
      <c r="B19" s="223" t="s">
        <v>459</v>
      </c>
      <c r="C19" s="221">
        <v>752</v>
      </c>
      <c r="D19" s="339">
        <v>8</v>
      </c>
      <c r="E19" s="221">
        <v>52</v>
      </c>
      <c r="F19" s="223"/>
      <c r="G19" s="223">
        <v>6</v>
      </c>
      <c r="H19" s="223">
        <v>2</v>
      </c>
      <c r="I19" s="223">
        <v>63</v>
      </c>
      <c r="J19" s="236">
        <f t="shared" si="1"/>
        <v>2663</v>
      </c>
      <c r="K19" s="233"/>
      <c r="L19" s="236">
        <f t="shared" si="0"/>
        <v>2663</v>
      </c>
      <c r="M19" s="282"/>
      <c r="N19" s="282"/>
      <c r="O19" s="282"/>
      <c r="P19" s="282"/>
      <c r="Q19" s="282"/>
      <c r="R19" s="282"/>
      <c r="S19" s="233"/>
      <c r="T19" s="282"/>
      <c r="U19" s="282"/>
      <c r="V19" s="282"/>
      <c r="W19" s="233"/>
      <c r="X19" s="223"/>
      <c r="Y19" s="282"/>
      <c r="Z19" s="282"/>
      <c r="AA19" s="282"/>
    </row>
    <row r="20" spans="1:27" s="8" customFormat="1" ht="21.6" customHeight="1">
      <c r="A20" s="223">
        <v>8</v>
      </c>
      <c r="B20" s="223" t="s">
        <v>433</v>
      </c>
      <c r="C20" s="221">
        <v>1117</v>
      </c>
      <c r="D20" s="339">
        <v>94</v>
      </c>
      <c r="E20" s="221">
        <v>17</v>
      </c>
      <c r="F20" s="223" t="s">
        <v>2453</v>
      </c>
      <c r="G20" s="223">
        <v>5</v>
      </c>
      <c r="H20" s="223">
        <v>1</v>
      </c>
      <c r="I20" s="223">
        <v>80</v>
      </c>
      <c r="J20" s="236">
        <f t="shared" si="1"/>
        <v>2180</v>
      </c>
      <c r="K20" s="233"/>
      <c r="L20" s="236">
        <f t="shared" si="0"/>
        <v>2180</v>
      </c>
      <c r="M20" s="282"/>
      <c r="N20" s="282"/>
      <c r="O20" s="282"/>
      <c r="P20" s="282"/>
      <c r="Q20" s="282"/>
      <c r="R20" s="282"/>
      <c r="S20" s="233"/>
      <c r="T20" s="282"/>
      <c r="U20" s="282"/>
      <c r="V20" s="282"/>
      <c r="W20" s="233"/>
      <c r="X20" s="223">
        <v>8</v>
      </c>
      <c r="Y20" s="282" t="s">
        <v>70</v>
      </c>
      <c r="Z20" s="282" t="s">
        <v>2466</v>
      </c>
      <c r="AA20" s="282" t="s">
        <v>2467</v>
      </c>
    </row>
    <row r="21" spans="1:27" s="8" customFormat="1" ht="21.6" customHeight="1">
      <c r="A21" s="223">
        <v>9</v>
      </c>
      <c r="B21" s="223" t="s">
        <v>459</v>
      </c>
      <c r="C21" s="221">
        <v>369</v>
      </c>
      <c r="D21" s="339">
        <v>18</v>
      </c>
      <c r="E21" s="221">
        <v>19</v>
      </c>
      <c r="F21" s="223" t="s">
        <v>2453</v>
      </c>
      <c r="G21" s="223">
        <v>6</v>
      </c>
      <c r="H21" s="223">
        <v>2</v>
      </c>
      <c r="I21" s="223">
        <v>60</v>
      </c>
      <c r="J21" s="236">
        <f t="shared" si="1"/>
        <v>2660</v>
      </c>
      <c r="K21" s="233"/>
      <c r="L21" s="236">
        <f t="shared" si="0"/>
        <v>2660</v>
      </c>
      <c r="M21" s="282"/>
      <c r="N21" s="282"/>
      <c r="O21" s="282"/>
      <c r="P21" s="282"/>
      <c r="Q21" s="282"/>
      <c r="R21" s="282"/>
      <c r="S21" s="233"/>
      <c r="T21" s="282"/>
      <c r="U21" s="282"/>
      <c r="V21" s="282"/>
      <c r="W21" s="233"/>
      <c r="X21" s="223">
        <v>9</v>
      </c>
      <c r="Y21" s="282" t="s">
        <v>70</v>
      </c>
      <c r="Z21" s="282" t="s">
        <v>2468</v>
      </c>
      <c r="AA21" s="282" t="s">
        <v>2469</v>
      </c>
    </row>
    <row r="22" spans="1:27" s="8" customFormat="1" ht="21.6" customHeight="1">
      <c r="A22" s="223"/>
      <c r="B22" s="223" t="s">
        <v>459</v>
      </c>
      <c r="C22" s="221">
        <v>368</v>
      </c>
      <c r="D22" s="339">
        <v>17</v>
      </c>
      <c r="E22" s="221">
        <v>18</v>
      </c>
      <c r="F22" s="223"/>
      <c r="G22" s="223">
        <v>6</v>
      </c>
      <c r="H22" s="223">
        <v>2</v>
      </c>
      <c r="I22" s="223">
        <v>61</v>
      </c>
      <c r="J22" s="236">
        <f t="shared" si="1"/>
        <v>2661</v>
      </c>
      <c r="K22" s="233"/>
      <c r="L22" s="236">
        <f t="shared" si="0"/>
        <v>2661</v>
      </c>
      <c r="M22" s="282"/>
      <c r="N22" s="282"/>
      <c r="O22" s="282"/>
      <c r="P22" s="282"/>
      <c r="Q22" s="282"/>
      <c r="R22" s="282"/>
      <c r="S22" s="233"/>
      <c r="T22" s="282"/>
      <c r="U22" s="282"/>
      <c r="V22" s="282"/>
      <c r="W22" s="233"/>
      <c r="X22" s="223"/>
      <c r="Y22" s="282"/>
      <c r="Z22" s="282"/>
      <c r="AA22" s="282"/>
    </row>
    <row r="23" spans="1:27" s="8" customFormat="1" ht="21.6" customHeight="1">
      <c r="A23" s="223">
        <v>10</v>
      </c>
      <c r="B23" s="223" t="s">
        <v>433</v>
      </c>
      <c r="C23" s="221">
        <v>1530</v>
      </c>
      <c r="D23" s="339">
        <v>140</v>
      </c>
      <c r="E23" s="221">
        <v>30</v>
      </c>
      <c r="F23" s="223" t="s">
        <v>2453</v>
      </c>
      <c r="G23" s="223">
        <v>10</v>
      </c>
      <c r="H23" s="223">
        <v>3</v>
      </c>
      <c r="I23" s="223">
        <v>94</v>
      </c>
      <c r="J23" s="236">
        <f t="shared" si="1"/>
        <v>4394</v>
      </c>
      <c r="K23" s="233"/>
      <c r="L23" s="236">
        <f t="shared" si="0"/>
        <v>4394</v>
      </c>
      <c r="M23" s="282"/>
      <c r="N23" s="282"/>
      <c r="O23" s="282"/>
      <c r="P23" s="282"/>
      <c r="Q23" s="282"/>
      <c r="R23" s="282"/>
      <c r="S23" s="233"/>
      <c r="T23" s="282"/>
      <c r="U23" s="282"/>
      <c r="V23" s="282"/>
      <c r="W23" s="233"/>
      <c r="X23" s="223">
        <v>10</v>
      </c>
      <c r="Y23" s="282" t="s">
        <v>63</v>
      </c>
      <c r="Z23" s="282" t="s">
        <v>2470</v>
      </c>
      <c r="AA23" s="282" t="s">
        <v>2471</v>
      </c>
    </row>
    <row r="24" spans="1:27" s="8" customFormat="1" ht="21.6" customHeight="1">
      <c r="A24" s="223"/>
      <c r="B24" s="223" t="s">
        <v>433</v>
      </c>
      <c r="C24" s="221">
        <v>1039</v>
      </c>
      <c r="D24" s="339">
        <v>118</v>
      </c>
      <c r="E24" s="221">
        <v>39</v>
      </c>
      <c r="F24" s="223"/>
      <c r="G24" s="223">
        <v>6</v>
      </c>
      <c r="H24" s="223">
        <v>2</v>
      </c>
      <c r="I24" s="223">
        <v>40</v>
      </c>
      <c r="J24" s="236">
        <f t="shared" si="1"/>
        <v>2640</v>
      </c>
      <c r="K24" s="233"/>
      <c r="L24" s="236">
        <f t="shared" si="0"/>
        <v>2640</v>
      </c>
      <c r="M24" s="282"/>
      <c r="N24" s="282"/>
      <c r="O24" s="282"/>
      <c r="P24" s="282"/>
      <c r="Q24" s="282"/>
      <c r="R24" s="282"/>
      <c r="S24" s="233"/>
      <c r="T24" s="282"/>
      <c r="U24" s="282"/>
      <c r="V24" s="282"/>
      <c r="W24" s="233"/>
      <c r="X24" s="223"/>
      <c r="Y24" s="282"/>
      <c r="Z24" s="282"/>
      <c r="AA24" s="282"/>
    </row>
    <row r="25" spans="1:27" s="8" customFormat="1" ht="21.6" customHeight="1">
      <c r="A25" s="223"/>
      <c r="B25" s="223" t="s">
        <v>433</v>
      </c>
      <c r="C25" s="221">
        <v>819</v>
      </c>
      <c r="D25" s="339">
        <v>91</v>
      </c>
      <c r="E25" s="221">
        <v>19</v>
      </c>
      <c r="F25" s="223"/>
      <c r="G25" s="223">
        <v>18</v>
      </c>
      <c r="H25" s="223">
        <v>2</v>
      </c>
      <c r="I25" s="223">
        <v>43</v>
      </c>
      <c r="J25" s="236">
        <f t="shared" si="1"/>
        <v>7443</v>
      </c>
      <c r="K25" s="233"/>
      <c r="L25" s="236">
        <f t="shared" si="0"/>
        <v>7443</v>
      </c>
      <c r="M25" s="282"/>
      <c r="N25" s="282"/>
      <c r="O25" s="282"/>
      <c r="P25" s="282"/>
      <c r="Q25" s="282"/>
      <c r="R25" s="282"/>
      <c r="S25" s="233"/>
      <c r="T25" s="282"/>
      <c r="U25" s="282"/>
      <c r="V25" s="282"/>
      <c r="W25" s="233"/>
      <c r="X25" s="223"/>
      <c r="Y25" s="282"/>
      <c r="Z25" s="282"/>
      <c r="AA25" s="282"/>
    </row>
    <row r="26" spans="1:27" s="8" customFormat="1" ht="21.6" customHeight="1">
      <c r="A26" s="223"/>
      <c r="B26" s="223" t="s">
        <v>433</v>
      </c>
      <c r="C26" s="221">
        <v>1529</v>
      </c>
      <c r="D26" s="339">
        <v>88</v>
      </c>
      <c r="E26" s="221">
        <v>29</v>
      </c>
      <c r="F26" s="223"/>
      <c r="G26" s="223">
        <v>10</v>
      </c>
      <c r="H26" s="322" t="s">
        <v>73</v>
      </c>
      <c r="I26" s="322" t="s">
        <v>73</v>
      </c>
      <c r="J26" s="236">
        <f>SUM(G26*400)</f>
        <v>4000</v>
      </c>
      <c r="K26" s="233"/>
      <c r="L26" s="236">
        <f t="shared" si="0"/>
        <v>4000</v>
      </c>
      <c r="M26" s="282"/>
      <c r="N26" s="282"/>
      <c r="O26" s="282"/>
      <c r="P26" s="282"/>
      <c r="Q26" s="282"/>
      <c r="R26" s="282"/>
      <c r="S26" s="233"/>
      <c r="T26" s="282"/>
      <c r="U26" s="282"/>
      <c r="V26" s="282"/>
      <c r="W26" s="233"/>
      <c r="X26" s="223"/>
      <c r="Y26" s="282"/>
      <c r="Z26" s="282"/>
      <c r="AA26" s="282"/>
    </row>
    <row r="27" spans="1:27" s="8" customFormat="1" ht="24" customHeight="1">
      <c r="A27" s="223">
        <v>11</v>
      </c>
      <c r="B27" s="223" t="s">
        <v>433</v>
      </c>
      <c r="C27" s="221">
        <v>1155</v>
      </c>
      <c r="D27" s="339">
        <v>72</v>
      </c>
      <c r="E27" s="221">
        <v>55</v>
      </c>
      <c r="F27" s="223" t="s">
        <v>2453</v>
      </c>
      <c r="G27" s="223">
        <v>14</v>
      </c>
      <c r="H27" s="322" t="s">
        <v>73</v>
      </c>
      <c r="I27" s="223">
        <v>19</v>
      </c>
      <c r="J27" s="236">
        <f>SUM(G27*400+I27)</f>
        <v>5619</v>
      </c>
      <c r="K27" s="233"/>
      <c r="L27" s="236">
        <f t="shared" si="0"/>
        <v>5619</v>
      </c>
      <c r="M27" s="282"/>
      <c r="N27" s="282"/>
      <c r="O27" s="282"/>
      <c r="P27" s="282"/>
      <c r="Q27" s="282"/>
      <c r="R27" s="282"/>
      <c r="S27" s="233"/>
      <c r="T27" s="282"/>
      <c r="U27" s="282"/>
      <c r="V27" s="282"/>
      <c r="W27" s="233"/>
      <c r="X27" s="223">
        <v>11</v>
      </c>
      <c r="Y27" s="282" t="s">
        <v>63</v>
      </c>
      <c r="Z27" s="282" t="s">
        <v>2472</v>
      </c>
      <c r="AA27" s="282" t="s">
        <v>2473</v>
      </c>
    </row>
    <row r="28" spans="1:27" s="8" customFormat="1" ht="24" customHeight="1">
      <c r="A28" s="223">
        <v>12</v>
      </c>
      <c r="B28" s="223" t="s">
        <v>433</v>
      </c>
      <c r="C28" s="221">
        <v>4390</v>
      </c>
      <c r="D28" s="339">
        <v>143</v>
      </c>
      <c r="E28" s="221">
        <v>90</v>
      </c>
      <c r="F28" s="223" t="s">
        <v>2453</v>
      </c>
      <c r="G28" s="238">
        <v>7</v>
      </c>
      <c r="H28" s="280">
        <v>0</v>
      </c>
      <c r="I28" s="280">
        <v>0</v>
      </c>
      <c r="J28" s="236">
        <f>SUM(G28*400)</f>
        <v>2800</v>
      </c>
      <c r="K28" s="233"/>
      <c r="L28" s="236">
        <f t="shared" si="0"/>
        <v>2800</v>
      </c>
      <c r="M28" s="282"/>
      <c r="N28" s="282"/>
      <c r="O28" s="282"/>
      <c r="P28" s="282"/>
      <c r="Q28" s="282"/>
      <c r="R28" s="282"/>
      <c r="S28" s="233"/>
      <c r="T28" s="282"/>
      <c r="U28" s="282"/>
      <c r="V28" s="282"/>
      <c r="W28" s="233"/>
      <c r="X28" s="223">
        <v>12</v>
      </c>
      <c r="Y28" s="282" t="s">
        <v>63</v>
      </c>
      <c r="Z28" s="282" t="s">
        <v>2474</v>
      </c>
      <c r="AA28" s="282" t="s">
        <v>2475</v>
      </c>
    </row>
    <row r="29" spans="1:27" s="8" customFormat="1" ht="24" customHeight="1">
      <c r="A29" s="223"/>
      <c r="B29" s="223" t="s">
        <v>433</v>
      </c>
      <c r="C29" s="221">
        <v>112</v>
      </c>
      <c r="D29" s="339">
        <v>29</v>
      </c>
      <c r="E29" s="221">
        <v>22</v>
      </c>
      <c r="F29" s="223"/>
      <c r="G29" s="238">
        <v>8</v>
      </c>
      <c r="H29" s="280" t="s">
        <v>73</v>
      </c>
      <c r="I29" s="238">
        <v>35</v>
      </c>
      <c r="J29" s="236"/>
      <c r="K29" s="233"/>
      <c r="L29" s="236">
        <f t="shared" si="0"/>
        <v>3235</v>
      </c>
      <c r="M29" s="282"/>
      <c r="N29" s="282"/>
      <c r="O29" s="282"/>
      <c r="P29" s="282"/>
      <c r="Q29" s="282"/>
      <c r="R29" s="282"/>
      <c r="S29" s="233"/>
      <c r="T29" s="282"/>
      <c r="U29" s="282"/>
      <c r="V29" s="282"/>
      <c r="W29" s="233"/>
      <c r="X29" s="223"/>
      <c r="Y29" s="282"/>
      <c r="Z29" s="282"/>
      <c r="AA29" s="282"/>
    </row>
    <row r="30" spans="1:27" s="8" customFormat="1" ht="24" customHeight="1">
      <c r="A30" s="223">
        <v>13</v>
      </c>
      <c r="B30" s="223" t="s">
        <v>433</v>
      </c>
      <c r="C30" s="221">
        <v>1105</v>
      </c>
      <c r="D30" s="339">
        <v>36</v>
      </c>
      <c r="E30" s="221">
        <v>5</v>
      </c>
      <c r="F30" s="223" t="s">
        <v>2453</v>
      </c>
      <c r="G30" s="238">
        <v>18</v>
      </c>
      <c r="H30" s="238">
        <v>2</v>
      </c>
      <c r="I30" s="238">
        <v>14</v>
      </c>
      <c r="J30" s="236">
        <f>SUM(G30*400+H30*100+I30)</f>
        <v>7414</v>
      </c>
      <c r="K30" s="233"/>
      <c r="L30" s="236">
        <f t="shared" si="0"/>
        <v>7414</v>
      </c>
      <c r="M30" s="282"/>
      <c r="N30" s="282"/>
      <c r="O30" s="282"/>
      <c r="P30" s="282"/>
      <c r="Q30" s="282"/>
      <c r="R30" s="282"/>
      <c r="S30" s="233"/>
      <c r="T30" s="282"/>
      <c r="U30" s="282"/>
      <c r="V30" s="282"/>
      <c r="W30" s="233"/>
      <c r="X30" s="223">
        <v>13</v>
      </c>
      <c r="Y30" s="282" t="s">
        <v>63</v>
      </c>
      <c r="Z30" s="282" t="s">
        <v>2476</v>
      </c>
      <c r="AA30" s="282" t="s">
        <v>2477</v>
      </c>
    </row>
    <row r="31" spans="1:27" s="8" customFormat="1" ht="24" customHeight="1">
      <c r="A31" s="223"/>
      <c r="B31" s="223" t="s">
        <v>433</v>
      </c>
      <c r="C31" s="221">
        <v>2159</v>
      </c>
      <c r="D31" s="339">
        <v>34</v>
      </c>
      <c r="E31" s="221">
        <v>59</v>
      </c>
      <c r="F31" s="223"/>
      <c r="G31" s="238">
        <v>10</v>
      </c>
      <c r="H31" s="322" t="s">
        <v>73</v>
      </c>
      <c r="I31" s="322" t="s">
        <v>73</v>
      </c>
      <c r="J31" s="236">
        <f>SUM(G31*400)</f>
        <v>4000</v>
      </c>
      <c r="K31" s="233"/>
      <c r="L31" s="236">
        <f t="shared" si="0"/>
        <v>4000</v>
      </c>
      <c r="M31" s="282"/>
      <c r="N31" s="282"/>
      <c r="O31" s="282"/>
      <c r="P31" s="282"/>
      <c r="Q31" s="282"/>
      <c r="R31" s="282"/>
      <c r="S31" s="233"/>
      <c r="T31" s="282"/>
      <c r="U31" s="282"/>
      <c r="V31" s="282"/>
      <c r="W31" s="233"/>
      <c r="X31" s="223"/>
      <c r="Y31" s="282"/>
      <c r="Z31" s="282"/>
      <c r="AA31" s="282"/>
    </row>
    <row r="32" spans="1:27" s="8" customFormat="1" ht="24" customHeight="1">
      <c r="A32" s="223">
        <v>14</v>
      </c>
      <c r="B32" s="223" t="s">
        <v>433</v>
      </c>
      <c r="C32" s="221">
        <v>1875</v>
      </c>
      <c r="D32" s="339">
        <v>98</v>
      </c>
      <c r="E32" s="221">
        <v>75</v>
      </c>
      <c r="F32" s="223" t="s">
        <v>2453</v>
      </c>
      <c r="G32" s="223">
        <v>28</v>
      </c>
      <c r="H32" s="223">
        <v>2</v>
      </c>
      <c r="I32" s="279" t="s">
        <v>78</v>
      </c>
      <c r="J32" s="236">
        <f>SUM(G32*400+H32*100+I32)</f>
        <v>11406</v>
      </c>
      <c r="K32" s="233"/>
      <c r="L32" s="236">
        <f t="shared" si="0"/>
        <v>11406</v>
      </c>
      <c r="M32" s="282"/>
      <c r="N32" s="282"/>
      <c r="O32" s="282"/>
      <c r="P32" s="282"/>
      <c r="Q32" s="282"/>
      <c r="R32" s="282"/>
      <c r="S32" s="233"/>
      <c r="T32" s="282"/>
      <c r="U32" s="282"/>
      <c r="V32" s="282"/>
      <c r="W32" s="233"/>
      <c r="X32" s="223">
        <v>14</v>
      </c>
      <c r="Y32" s="282" t="s">
        <v>63</v>
      </c>
      <c r="Z32" s="282" t="s">
        <v>2478</v>
      </c>
      <c r="AA32" s="282" t="s">
        <v>2479</v>
      </c>
    </row>
    <row r="33" spans="1:27" s="8" customFormat="1" ht="24" customHeight="1">
      <c r="A33" s="223">
        <v>15</v>
      </c>
      <c r="B33" s="223" t="s">
        <v>433</v>
      </c>
      <c r="C33" s="221">
        <v>1494</v>
      </c>
      <c r="D33" s="339">
        <v>55</v>
      </c>
      <c r="E33" s="221">
        <v>94</v>
      </c>
      <c r="F33" s="223" t="s">
        <v>2453</v>
      </c>
      <c r="G33" s="223">
        <v>31</v>
      </c>
      <c r="H33" s="322" t="s">
        <v>73</v>
      </c>
      <c r="I33" s="223">
        <v>61</v>
      </c>
      <c r="J33" s="236">
        <f>SUM(G33*400+I33)</f>
        <v>12461</v>
      </c>
      <c r="K33" s="233"/>
      <c r="L33" s="236">
        <f t="shared" si="0"/>
        <v>12461</v>
      </c>
      <c r="M33" s="282"/>
      <c r="N33" s="282"/>
      <c r="O33" s="282"/>
      <c r="P33" s="282"/>
      <c r="Q33" s="282"/>
      <c r="R33" s="282"/>
      <c r="S33" s="233"/>
      <c r="T33" s="282"/>
      <c r="U33" s="282"/>
      <c r="V33" s="282"/>
      <c r="W33" s="233"/>
      <c r="X33" s="223">
        <v>15</v>
      </c>
      <c r="Y33" s="282" t="s">
        <v>70</v>
      </c>
      <c r="Z33" s="282" t="s">
        <v>2480</v>
      </c>
      <c r="AA33" s="282" t="s">
        <v>2481</v>
      </c>
    </row>
    <row r="34" spans="1:27" s="15" customFormat="1" ht="24" customHeight="1">
      <c r="A34" s="261">
        <v>16</v>
      </c>
      <c r="B34" s="261" t="s">
        <v>433</v>
      </c>
      <c r="C34" s="255">
        <v>1182</v>
      </c>
      <c r="D34" s="339">
        <v>3</v>
      </c>
      <c r="E34" s="255">
        <v>82</v>
      </c>
      <c r="F34" s="261" t="s">
        <v>2453</v>
      </c>
      <c r="G34" s="261">
        <v>11</v>
      </c>
      <c r="H34" s="261">
        <v>1</v>
      </c>
      <c r="I34" s="261">
        <v>79</v>
      </c>
      <c r="J34" s="236">
        <f>SUM(G34*400+H34*100+I34)</f>
        <v>4579</v>
      </c>
      <c r="K34" s="283"/>
      <c r="L34" s="236">
        <f t="shared" si="0"/>
        <v>4579</v>
      </c>
      <c r="M34" s="314"/>
      <c r="N34" s="314"/>
      <c r="O34" s="314"/>
      <c r="P34" s="314"/>
      <c r="Q34" s="314"/>
      <c r="R34" s="314"/>
      <c r="S34" s="233"/>
      <c r="T34" s="314"/>
      <c r="U34" s="314"/>
      <c r="V34" s="314"/>
      <c r="W34" s="283"/>
      <c r="X34" s="261">
        <v>16</v>
      </c>
      <c r="Y34" s="314" t="s">
        <v>63</v>
      </c>
      <c r="Z34" s="314" t="s">
        <v>287</v>
      </c>
      <c r="AA34" s="314" t="s">
        <v>2482</v>
      </c>
    </row>
    <row r="35" spans="1:27" s="15" customFormat="1" ht="27.6" customHeight="1">
      <c r="A35" s="223">
        <v>17</v>
      </c>
      <c r="B35" s="223" t="s">
        <v>433</v>
      </c>
      <c r="C35" s="255">
        <v>1398</v>
      </c>
      <c r="D35" s="339">
        <v>150</v>
      </c>
      <c r="E35" s="255">
        <v>98</v>
      </c>
      <c r="F35" s="223" t="s">
        <v>2453</v>
      </c>
      <c r="G35" s="223">
        <v>10</v>
      </c>
      <c r="H35" s="223">
        <v>3</v>
      </c>
      <c r="I35" s="223">
        <v>50</v>
      </c>
      <c r="J35" s="236">
        <f>SUM(G35*400+H35*100+I35)</f>
        <v>4350</v>
      </c>
      <c r="K35" s="283"/>
      <c r="L35" s="236">
        <f t="shared" si="0"/>
        <v>4350</v>
      </c>
      <c r="M35" s="314"/>
      <c r="N35" s="314"/>
      <c r="O35" s="314"/>
      <c r="P35" s="314"/>
      <c r="Q35" s="314"/>
      <c r="R35" s="314"/>
      <c r="S35" s="233"/>
      <c r="T35" s="314"/>
      <c r="U35" s="314"/>
      <c r="V35" s="314"/>
      <c r="W35" s="283"/>
      <c r="X35" s="223">
        <v>17</v>
      </c>
      <c r="Y35" s="282" t="s">
        <v>63</v>
      </c>
      <c r="Z35" s="282" t="s">
        <v>2483</v>
      </c>
      <c r="AA35" s="282" t="s">
        <v>2484</v>
      </c>
    </row>
    <row r="36" spans="1:27" s="15" customFormat="1" ht="27.6" customHeight="1">
      <c r="A36" s="223"/>
      <c r="B36" s="223" t="s">
        <v>433</v>
      </c>
      <c r="C36" s="255">
        <v>814</v>
      </c>
      <c r="D36" s="339">
        <v>54</v>
      </c>
      <c r="E36" s="255">
        <v>54</v>
      </c>
      <c r="F36" s="223"/>
      <c r="G36" s="223">
        <v>33</v>
      </c>
      <c r="H36" s="223">
        <v>2</v>
      </c>
      <c r="I36" s="223">
        <v>99</v>
      </c>
      <c r="J36" s="236">
        <f>SUM(G36*400+H36*100+I36)</f>
        <v>13499</v>
      </c>
      <c r="K36" s="283"/>
      <c r="L36" s="236">
        <f t="shared" si="0"/>
        <v>13499</v>
      </c>
      <c r="M36" s="314"/>
      <c r="N36" s="314"/>
      <c r="O36" s="314"/>
      <c r="P36" s="314"/>
      <c r="Q36" s="314"/>
      <c r="R36" s="314"/>
      <c r="S36" s="233"/>
      <c r="T36" s="314"/>
      <c r="U36" s="314"/>
      <c r="V36" s="314"/>
      <c r="W36" s="283"/>
      <c r="X36" s="223"/>
      <c r="Y36" s="282"/>
      <c r="Z36" s="282"/>
      <c r="AA36" s="282"/>
    </row>
    <row r="37" spans="1:27" s="8" customFormat="1" ht="27.6" customHeight="1">
      <c r="A37" s="223">
        <v>18</v>
      </c>
      <c r="B37" s="223" t="s">
        <v>433</v>
      </c>
      <c r="C37" s="221">
        <v>5512</v>
      </c>
      <c r="D37" s="339">
        <v>40</v>
      </c>
      <c r="E37" s="221">
        <v>12</v>
      </c>
      <c r="F37" s="223" t="s">
        <v>2453</v>
      </c>
      <c r="G37" s="223">
        <v>4</v>
      </c>
      <c r="H37" s="322" t="s">
        <v>73</v>
      </c>
      <c r="I37" s="322" t="s">
        <v>73</v>
      </c>
      <c r="J37" s="236">
        <v>1600</v>
      </c>
      <c r="K37" s="233"/>
      <c r="L37" s="236">
        <f t="shared" si="0"/>
        <v>1600</v>
      </c>
      <c r="M37" s="282"/>
      <c r="N37" s="282"/>
      <c r="O37" s="282"/>
      <c r="P37" s="282"/>
      <c r="Q37" s="282"/>
      <c r="R37" s="282"/>
      <c r="S37" s="233"/>
      <c r="T37" s="282"/>
      <c r="U37" s="282"/>
      <c r="V37" s="282"/>
      <c r="W37" s="233"/>
      <c r="X37" s="223">
        <v>18</v>
      </c>
      <c r="Y37" s="282" t="s">
        <v>70</v>
      </c>
      <c r="Z37" s="282" t="s">
        <v>2485</v>
      </c>
      <c r="AA37" s="282" t="s">
        <v>2486</v>
      </c>
    </row>
    <row r="38" spans="1:27" s="8" customFormat="1" ht="27.6" customHeight="1">
      <c r="A38" s="223"/>
      <c r="B38" s="223" t="s">
        <v>433</v>
      </c>
      <c r="C38" s="221">
        <v>1124</v>
      </c>
      <c r="D38" s="339">
        <v>31</v>
      </c>
      <c r="E38" s="221">
        <v>24</v>
      </c>
      <c r="F38" s="223"/>
      <c r="G38" s="223">
        <v>10</v>
      </c>
      <c r="H38" s="223">
        <v>3</v>
      </c>
      <c r="I38" s="279" t="s">
        <v>102</v>
      </c>
      <c r="J38" s="236">
        <f>SUM(G38*400+H38*100+I38)</f>
        <v>4303</v>
      </c>
      <c r="K38" s="233"/>
      <c r="L38" s="236">
        <f t="shared" si="0"/>
        <v>4303</v>
      </c>
      <c r="M38" s="282"/>
      <c r="N38" s="282"/>
      <c r="O38" s="282"/>
      <c r="P38" s="282"/>
      <c r="Q38" s="282"/>
      <c r="R38" s="282"/>
      <c r="S38" s="233"/>
      <c r="T38" s="282"/>
      <c r="U38" s="282"/>
      <c r="V38" s="282"/>
      <c r="W38" s="233"/>
      <c r="X38" s="223"/>
      <c r="Y38" s="282"/>
      <c r="Z38" s="282"/>
      <c r="AA38" s="282"/>
    </row>
    <row r="39" spans="1:27" s="8" customFormat="1" ht="27.6" customHeight="1">
      <c r="A39" s="223"/>
      <c r="B39" s="223" t="s">
        <v>433</v>
      </c>
      <c r="C39" s="221">
        <v>1125</v>
      </c>
      <c r="D39" s="339">
        <v>32</v>
      </c>
      <c r="E39" s="221">
        <v>25</v>
      </c>
      <c r="F39" s="223"/>
      <c r="G39" s="223">
        <v>10</v>
      </c>
      <c r="H39" s="223">
        <v>2</v>
      </c>
      <c r="I39" s="223">
        <v>30</v>
      </c>
      <c r="J39" s="236">
        <f>SUM(G39*400+H39*100+I39)</f>
        <v>4230</v>
      </c>
      <c r="K39" s="233"/>
      <c r="L39" s="236">
        <f t="shared" si="0"/>
        <v>4230</v>
      </c>
      <c r="M39" s="282"/>
      <c r="N39" s="282"/>
      <c r="O39" s="282"/>
      <c r="P39" s="282"/>
      <c r="Q39" s="282"/>
      <c r="R39" s="282"/>
      <c r="S39" s="233"/>
      <c r="T39" s="282"/>
      <c r="U39" s="282"/>
      <c r="V39" s="282"/>
      <c r="W39" s="233"/>
      <c r="X39" s="223"/>
      <c r="Y39" s="282"/>
      <c r="Z39" s="282"/>
      <c r="AA39" s="282"/>
    </row>
    <row r="40" spans="1:27" s="8" customFormat="1" ht="27.6" customHeight="1">
      <c r="A40" s="223">
        <v>19</v>
      </c>
      <c r="B40" s="223" t="s">
        <v>433</v>
      </c>
      <c r="C40" s="221">
        <v>8650</v>
      </c>
      <c r="D40" s="339">
        <v>183</v>
      </c>
      <c r="E40" s="221">
        <v>5</v>
      </c>
      <c r="F40" s="223" t="s">
        <v>2453</v>
      </c>
      <c r="G40" s="223">
        <v>5</v>
      </c>
      <c r="H40" s="322" t="s">
        <v>73</v>
      </c>
      <c r="I40" s="279" t="s">
        <v>508</v>
      </c>
      <c r="J40" s="236">
        <f>SUM(G40*400+I40)</f>
        <v>2001</v>
      </c>
      <c r="K40" s="233"/>
      <c r="L40" s="236">
        <f t="shared" si="0"/>
        <v>2001</v>
      </c>
      <c r="M40" s="282"/>
      <c r="N40" s="282"/>
      <c r="O40" s="282"/>
      <c r="P40" s="282"/>
      <c r="Q40" s="282"/>
      <c r="R40" s="282"/>
      <c r="S40" s="233"/>
      <c r="T40" s="282"/>
      <c r="U40" s="282"/>
      <c r="V40" s="282"/>
      <c r="W40" s="233"/>
      <c r="X40" s="223">
        <v>19</v>
      </c>
      <c r="Y40" s="282" t="s">
        <v>63</v>
      </c>
      <c r="Z40" s="282" t="s">
        <v>2487</v>
      </c>
      <c r="AA40" s="282" t="s">
        <v>2488</v>
      </c>
    </row>
    <row r="41" spans="1:27" s="8" customFormat="1" ht="27.6" customHeight="1">
      <c r="A41" s="223">
        <v>20</v>
      </c>
      <c r="B41" s="223" t="s">
        <v>433</v>
      </c>
      <c r="C41" s="221">
        <v>1180</v>
      </c>
      <c r="D41" s="339">
        <v>19</v>
      </c>
      <c r="E41" s="221">
        <v>80</v>
      </c>
      <c r="F41" s="223" t="s">
        <v>2453</v>
      </c>
      <c r="G41" s="223">
        <v>18</v>
      </c>
      <c r="H41" s="223">
        <v>2</v>
      </c>
      <c r="I41" s="223">
        <v>67</v>
      </c>
      <c r="J41" s="236">
        <f>SUM(G41*400+H41*100+I41)</f>
        <v>7467</v>
      </c>
      <c r="K41" s="233"/>
      <c r="L41" s="236">
        <f t="shared" si="0"/>
        <v>7467</v>
      </c>
      <c r="M41" s="282"/>
      <c r="N41" s="282"/>
      <c r="O41" s="282"/>
      <c r="P41" s="282"/>
      <c r="Q41" s="282"/>
      <c r="R41" s="282"/>
      <c r="S41" s="233"/>
      <c r="T41" s="282"/>
      <c r="U41" s="282"/>
      <c r="V41" s="282"/>
      <c r="W41" s="233"/>
      <c r="X41" s="223">
        <v>20</v>
      </c>
      <c r="Y41" s="282" t="s">
        <v>70</v>
      </c>
      <c r="Z41" s="282" t="s">
        <v>2489</v>
      </c>
      <c r="AA41" s="282" t="s">
        <v>2490</v>
      </c>
    </row>
    <row r="42" spans="1:27" s="8" customFormat="1" ht="27.6" customHeight="1">
      <c r="A42" s="223"/>
      <c r="B42" s="223" t="s">
        <v>433</v>
      </c>
      <c r="C42" s="221">
        <v>1036</v>
      </c>
      <c r="D42" s="339">
        <v>5</v>
      </c>
      <c r="E42" s="221">
        <v>36</v>
      </c>
      <c r="F42" s="223"/>
      <c r="G42" s="223">
        <v>7</v>
      </c>
      <c r="H42" s="223">
        <v>3</v>
      </c>
      <c r="I42" s="223">
        <v>79</v>
      </c>
      <c r="J42" s="236">
        <f>SUM(G42*400+H42*100+I42)</f>
        <v>3179</v>
      </c>
      <c r="K42" s="233"/>
      <c r="L42" s="236">
        <f t="shared" si="0"/>
        <v>3179</v>
      </c>
      <c r="M42" s="282"/>
      <c r="N42" s="282"/>
      <c r="O42" s="282"/>
      <c r="P42" s="282"/>
      <c r="Q42" s="282"/>
      <c r="R42" s="282"/>
      <c r="S42" s="233"/>
      <c r="T42" s="282"/>
      <c r="U42" s="282"/>
      <c r="V42" s="282"/>
      <c r="W42" s="233"/>
      <c r="X42" s="223"/>
      <c r="Y42" s="282"/>
      <c r="Z42" s="282"/>
      <c r="AA42" s="282"/>
    </row>
    <row r="43" spans="1:27" s="8" customFormat="1" ht="23.4" customHeight="1">
      <c r="A43" s="223">
        <v>21</v>
      </c>
      <c r="B43" s="223" t="s">
        <v>433</v>
      </c>
      <c r="C43" s="221">
        <v>1062</v>
      </c>
      <c r="D43" s="339">
        <v>93</v>
      </c>
      <c r="E43" s="221">
        <v>62</v>
      </c>
      <c r="F43" s="223" t="s">
        <v>2453</v>
      </c>
      <c r="G43" s="223">
        <v>11</v>
      </c>
      <c r="H43" s="322" t="s">
        <v>73</v>
      </c>
      <c r="I43" s="223">
        <v>47</v>
      </c>
      <c r="J43" s="236">
        <f>SUM(G43*400+I43)</f>
        <v>4447</v>
      </c>
      <c r="K43" s="233"/>
      <c r="L43" s="236">
        <f t="shared" si="0"/>
        <v>4447</v>
      </c>
      <c r="M43" s="282"/>
      <c r="N43" s="282"/>
      <c r="O43" s="282"/>
      <c r="P43" s="282"/>
      <c r="Q43" s="282"/>
      <c r="R43" s="282"/>
      <c r="S43" s="233"/>
      <c r="T43" s="282"/>
      <c r="U43" s="282"/>
      <c r="V43" s="282"/>
      <c r="W43" s="233"/>
      <c r="X43" s="223">
        <v>21</v>
      </c>
      <c r="Y43" s="282" t="s">
        <v>63</v>
      </c>
      <c r="Z43" s="282" t="s">
        <v>2491</v>
      </c>
      <c r="AA43" s="282" t="s">
        <v>2492</v>
      </c>
    </row>
    <row r="44" spans="1:27" s="8" customFormat="1" ht="23.4" customHeight="1">
      <c r="A44" s="223">
        <v>22</v>
      </c>
      <c r="B44" s="223" t="s">
        <v>433</v>
      </c>
      <c r="C44" s="221">
        <v>6650</v>
      </c>
      <c r="D44" s="339">
        <v>158</v>
      </c>
      <c r="E44" s="221">
        <v>50</v>
      </c>
      <c r="F44" s="223" t="s">
        <v>2453</v>
      </c>
      <c r="G44" s="223">
        <v>5</v>
      </c>
      <c r="H44" s="223">
        <v>3</v>
      </c>
      <c r="I44" s="223">
        <v>13</v>
      </c>
      <c r="J44" s="236">
        <f>SUM(G44*400+H44*100+I44)</f>
        <v>2313</v>
      </c>
      <c r="K44" s="233"/>
      <c r="L44" s="236">
        <f t="shared" si="0"/>
        <v>2313</v>
      </c>
      <c r="M44" s="282"/>
      <c r="N44" s="282"/>
      <c r="O44" s="282"/>
      <c r="P44" s="282"/>
      <c r="Q44" s="282"/>
      <c r="R44" s="282"/>
      <c r="S44" s="233"/>
      <c r="T44" s="282"/>
      <c r="U44" s="282"/>
      <c r="V44" s="282"/>
      <c r="W44" s="233"/>
      <c r="X44" s="223">
        <v>22</v>
      </c>
      <c r="Y44" s="282" t="s">
        <v>70</v>
      </c>
      <c r="Z44" s="282" t="s">
        <v>2493</v>
      </c>
      <c r="AA44" s="282" t="s">
        <v>2494</v>
      </c>
    </row>
    <row r="45" spans="1:27" s="8" customFormat="1" ht="23.4" customHeight="1">
      <c r="A45" s="223"/>
      <c r="B45" s="223" t="s">
        <v>433</v>
      </c>
      <c r="C45" s="221">
        <v>6151</v>
      </c>
      <c r="D45" s="339">
        <v>149</v>
      </c>
      <c r="E45" s="221">
        <v>51</v>
      </c>
      <c r="F45" s="223"/>
      <c r="G45" s="223">
        <v>7</v>
      </c>
      <c r="H45" s="280" t="s">
        <v>73</v>
      </c>
      <c r="I45" s="280" t="s">
        <v>73</v>
      </c>
      <c r="J45" s="236">
        <f>SUM(G45*400)</f>
        <v>2800</v>
      </c>
      <c r="K45" s="233"/>
      <c r="L45" s="236">
        <f t="shared" si="0"/>
        <v>2800</v>
      </c>
      <c r="M45" s="282"/>
      <c r="N45" s="282"/>
      <c r="O45" s="282"/>
      <c r="P45" s="282"/>
      <c r="Q45" s="282"/>
      <c r="R45" s="282"/>
      <c r="S45" s="233"/>
      <c r="T45" s="282"/>
      <c r="U45" s="282"/>
      <c r="V45" s="282"/>
      <c r="W45" s="233"/>
      <c r="X45" s="223"/>
      <c r="Y45" s="282"/>
      <c r="Z45" s="282"/>
      <c r="AA45" s="282"/>
    </row>
    <row r="46" spans="1:27" s="8" customFormat="1" ht="23.4" customHeight="1">
      <c r="A46" s="223"/>
      <c r="B46" s="223" t="s">
        <v>433</v>
      </c>
      <c r="C46" s="221">
        <v>1100</v>
      </c>
      <c r="D46" s="339">
        <v>38</v>
      </c>
      <c r="E46" s="221">
        <v>100</v>
      </c>
      <c r="F46" s="223"/>
      <c r="G46" s="223">
        <v>23</v>
      </c>
      <c r="H46" s="223">
        <v>1</v>
      </c>
      <c r="I46" s="223">
        <v>25</v>
      </c>
      <c r="J46" s="236">
        <f>SUM(G46*400+H46*100+I46)</f>
        <v>9325</v>
      </c>
      <c r="K46" s="233"/>
      <c r="L46" s="236">
        <f t="shared" si="0"/>
        <v>9325</v>
      </c>
      <c r="M46" s="282"/>
      <c r="N46" s="282"/>
      <c r="O46" s="282"/>
      <c r="P46" s="282"/>
      <c r="Q46" s="282"/>
      <c r="R46" s="282"/>
      <c r="S46" s="233"/>
      <c r="T46" s="282"/>
      <c r="U46" s="282"/>
      <c r="V46" s="282"/>
      <c r="W46" s="233"/>
      <c r="X46" s="223"/>
      <c r="Y46" s="282"/>
      <c r="Z46" s="282"/>
      <c r="AA46" s="282"/>
    </row>
    <row r="47" spans="1:27" s="8" customFormat="1" ht="23.4" customHeight="1">
      <c r="A47" s="223"/>
      <c r="B47" s="223" t="s">
        <v>459</v>
      </c>
      <c r="C47" s="221">
        <v>614</v>
      </c>
      <c r="D47" s="339">
        <v>20</v>
      </c>
      <c r="E47" s="221">
        <v>14</v>
      </c>
      <c r="F47" s="223"/>
      <c r="G47" s="223">
        <v>7</v>
      </c>
      <c r="H47" s="279" t="s">
        <v>73</v>
      </c>
      <c r="I47" s="223">
        <v>12</v>
      </c>
      <c r="J47" s="236">
        <f>SUM(G47*400+I47)</f>
        <v>2812</v>
      </c>
      <c r="K47" s="233"/>
      <c r="L47" s="236">
        <f t="shared" si="0"/>
        <v>2812</v>
      </c>
      <c r="M47" s="282"/>
      <c r="N47" s="282"/>
      <c r="O47" s="282"/>
      <c r="P47" s="282"/>
      <c r="Q47" s="282"/>
      <c r="R47" s="282"/>
      <c r="S47" s="233"/>
      <c r="T47" s="282"/>
      <c r="U47" s="282"/>
      <c r="V47" s="282"/>
      <c r="W47" s="233"/>
      <c r="X47" s="223"/>
      <c r="Y47" s="282"/>
      <c r="Z47" s="282"/>
      <c r="AA47" s="282"/>
    </row>
    <row r="48" spans="1:27" s="8" customFormat="1" ht="23.4" customHeight="1">
      <c r="A48" s="223">
        <v>23</v>
      </c>
      <c r="B48" s="223" t="s">
        <v>433</v>
      </c>
      <c r="C48" s="221">
        <v>1140</v>
      </c>
      <c r="D48" s="339">
        <v>136</v>
      </c>
      <c r="E48" s="221">
        <v>40</v>
      </c>
      <c r="F48" s="223" t="s">
        <v>2453</v>
      </c>
      <c r="G48" s="223">
        <v>6</v>
      </c>
      <c r="H48" s="223">
        <v>1</v>
      </c>
      <c r="I48" s="223">
        <v>23</v>
      </c>
      <c r="J48" s="236">
        <f>SUM(G48*400+H48*100+I48)</f>
        <v>2523</v>
      </c>
      <c r="K48" s="233"/>
      <c r="L48" s="236">
        <f t="shared" si="0"/>
        <v>2523</v>
      </c>
      <c r="M48" s="282"/>
      <c r="N48" s="282"/>
      <c r="O48" s="282"/>
      <c r="P48" s="282"/>
      <c r="Q48" s="282"/>
      <c r="R48" s="282"/>
      <c r="S48" s="233"/>
      <c r="T48" s="282"/>
      <c r="U48" s="282"/>
      <c r="V48" s="282"/>
      <c r="W48" s="233"/>
      <c r="X48" s="223">
        <v>23</v>
      </c>
      <c r="Y48" s="282" t="s">
        <v>70</v>
      </c>
      <c r="Z48" s="282" t="s">
        <v>2495</v>
      </c>
      <c r="AA48" s="282" t="s">
        <v>2496</v>
      </c>
    </row>
    <row r="49" spans="1:27" s="8" customFormat="1" ht="23.4" customHeight="1">
      <c r="A49" s="223">
        <v>24</v>
      </c>
      <c r="B49" s="223" t="s">
        <v>433</v>
      </c>
      <c r="C49" s="221">
        <v>1042</v>
      </c>
      <c r="D49" s="339">
        <v>115</v>
      </c>
      <c r="E49" s="221">
        <v>42</v>
      </c>
      <c r="F49" s="223" t="s">
        <v>2453</v>
      </c>
      <c r="G49" s="223">
        <v>23</v>
      </c>
      <c r="H49" s="279" t="s">
        <v>73</v>
      </c>
      <c r="I49" s="223">
        <v>99</v>
      </c>
      <c r="J49" s="236">
        <f>SUM(G49*400+I49)</f>
        <v>9299</v>
      </c>
      <c r="K49" s="233"/>
      <c r="L49" s="236">
        <f t="shared" si="0"/>
        <v>9299</v>
      </c>
      <c r="M49" s="282"/>
      <c r="N49" s="282"/>
      <c r="O49" s="282"/>
      <c r="P49" s="282"/>
      <c r="Q49" s="282"/>
      <c r="R49" s="282"/>
      <c r="S49" s="233"/>
      <c r="T49" s="282"/>
      <c r="U49" s="282"/>
      <c r="V49" s="282"/>
      <c r="W49" s="233"/>
      <c r="X49" s="223">
        <v>24</v>
      </c>
      <c r="Y49" s="282" t="s">
        <v>70</v>
      </c>
      <c r="Z49" s="282" t="s">
        <v>2497</v>
      </c>
      <c r="AA49" s="282" t="s">
        <v>2498</v>
      </c>
    </row>
    <row r="50" spans="1:27" s="8" customFormat="1" ht="23.4" customHeight="1">
      <c r="A50" s="223"/>
      <c r="B50" s="223" t="s">
        <v>459</v>
      </c>
      <c r="C50" s="221">
        <v>743</v>
      </c>
      <c r="D50" s="339">
        <v>51</v>
      </c>
      <c r="E50" s="221">
        <v>43</v>
      </c>
      <c r="F50" s="223"/>
      <c r="G50" s="223">
        <v>11</v>
      </c>
      <c r="H50" s="223">
        <v>2</v>
      </c>
      <c r="I50" s="223">
        <v>79</v>
      </c>
      <c r="J50" s="236">
        <f>SUM(G50*400+H50*100+I50)</f>
        <v>4679</v>
      </c>
      <c r="K50" s="233"/>
      <c r="L50" s="236">
        <f t="shared" si="0"/>
        <v>4679</v>
      </c>
      <c r="M50" s="282"/>
      <c r="N50" s="282"/>
      <c r="O50" s="282"/>
      <c r="P50" s="282"/>
      <c r="Q50" s="282"/>
      <c r="R50" s="282"/>
      <c r="S50" s="233"/>
      <c r="T50" s="282"/>
      <c r="U50" s="282"/>
      <c r="V50" s="282"/>
      <c r="W50" s="233"/>
      <c r="X50" s="223"/>
      <c r="Y50" s="282"/>
      <c r="Z50" s="282"/>
      <c r="AA50" s="282"/>
    </row>
    <row r="51" spans="1:27" s="8" customFormat="1" ht="23.4" customHeight="1">
      <c r="A51" s="223">
        <v>25</v>
      </c>
      <c r="B51" s="223" t="s">
        <v>433</v>
      </c>
      <c r="C51" s="221">
        <v>1133</v>
      </c>
      <c r="D51" s="339">
        <v>18</v>
      </c>
      <c r="E51" s="221">
        <v>33</v>
      </c>
      <c r="F51" s="223" t="s">
        <v>2453</v>
      </c>
      <c r="G51" s="238">
        <v>25</v>
      </c>
      <c r="H51" s="238">
        <v>3</v>
      </c>
      <c r="I51" s="238">
        <v>60</v>
      </c>
      <c r="J51" s="236">
        <f>SUM(G51*400+H51*100+I51)</f>
        <v>10360</v>
      </c>
      <c r="K51" s="233"/>
      <c r="L51" s="236">
        <f t="shared" ref="L51:L114" si="2">SUM(G51*400+H51*100+I51)</f>
        <v>10360</v>
      </c>
      <c r="M51" s="282"/>
      <c r="N51" s="282"/>
      <c r="O51" s="282"/>
      <c r="P51" s="282"/>
      <c r="Q51" s="282"/>
      <c r="R51" s="282"/>
      <c r="S51" s="233"/>
      <c r="T51" s="282"/>
      <c r="U51" s="282"/>
      <c r="V51" s="282"/>
      <c r="W51" s="233"/>
      <c r="X51" s="223">
        <v>25</v>
      </c>
      <c r="Y51" s="282" t="s">
        <v>70</v>
      </c>
      <c r="Z51" s="282" t="s">
        <v>2499</v>
      </c>
      <c r="AA51" s="282" t="s">
        <v>2500</v>
      </c>
    </row>
    <row r="52" spans="1:27" s="8" customFormat="1" ht="23.4" customHeight="1">
      <c r="A52" s="223">
        <v>26</v>
      </c>
      <c r="B52" s="223" t="s">
        <v>459</v>
      </c>
      <c r="C52" s="221">
        <v>6647</v>
      </c>
      <c r="D52" s="339">
        <v>46</v>
      </c>
      <c r="E52" s="221">
        <v>47</v>
      </c>
      <c r="F52" s="223" t="s">
        <v>2453</v>
      </c>
      <c r="G52" s="238">
        <v>9</v>
      </c>
      <c r="H52" s="238">
        <v>3</v>
      </c>
      <c r="I52" s="238">
        <v>36</v>
      </c>
      <c r="J52" s="236">
        <f>SUM(G52*400+H52*100+I52)</f>
        <v>3936</v>
      </c>
      <c r="K52" s="233"/>
      <c r="L52" s="236">
        <f t="shared" si="2"/>
        <v>3936</v>
      </c>
      <c r="M52" s="282"/>
      <c r="N52" s="282"/>
      <c r="O52" s="282"/>
      <c r="P52" s="282"/>
      <c r="Q52" s="282"/>
      <c r="R52" s="282"/>
      <c r="S52" s="233"/>
      <c r="T52" s="282"/>
      <c r="U52" s="282"/>
      <c r="V52" s="282"/>
      <c r="W52" s="233"/>
      <c r="X52" s="223">
        <v>26</v>
      </c>
      <c r="Y52" s="282" t="s">
        <v>70</v>
      </c>
      <c r="Z52" s="282" t="s">
        <v>2501</v>
      </c>
      <c r="AA52" s="282" t="s">
        <v>2502</v>
      </c>
    </row>
    <row r="53" spans="1:27" s="8" customFormat="1" ht="23.4" customHeight="1">
      <c r="A53" s="223"/>
      <c r="B53" s="223" t="s">
        <v>459</v>
      </c>
      <c r="C53" s="221">
        <v>740</v>
      </c>
      <c r="D53" s="339">
        <v>20</v>
      </c>
      <c r="E53" s="221">
        <v>65</v>
      </c>
      <c r="F53" s="223"/>
      <c r="G53" s="238">
        <v>8</v>
      </c>
      <c r="H53" s="238">
        <v>3</v>
      </c>
      <c r="I53" s="279" t="s">
        <v>73</v>
      </c>
      <c r="J53" s="236">
        <v>3500</v>
      </c>
      <c r="K53" s="233"/>
      <c r="L53" s="236">
        <f t="shared" si="2"/>
        <v>3500</v>
      </c>
      <c r="M53" s="282"/>
      <c r="N53" s="282"/>
      <c r="O53" s="282"/>
      <c r="P53" s="282"/>
      <c r="Q53" s="282"/>
      <c r="R53" s="282"/>
      <c r="S53" s="233"/>
      <c r="T53" s="282"/>
      <c r="U53" s="282"/>
      <c r="V53" s="282"/>
      <c r="W53" s="233"/>
      <c r="X53" s="223"/>
      <c r="Y53" s="282"/>
      <c r="Z53" s="282"/>
      <c r="AA53" s="282"/>
    </row>
    <row r="54" spans="1:27" s="8" customFormat="1" ht="23.4" customHeight="1">
      <c r="A54" s="223"/>
      <c r="B54" s="223" t="s">
        <v>433</v>
      </c>
      <c r="C54" s="221">
        <v>6996</v>
      </c>
      <c r="D54" s="339">
        <v>83</v>
      </c>
      <c r="E54" s="221">
        <v>96</v>
      </c>
      <c r="F54" s="223"/>
      <c r="G54" s="238">
        <v>3</v>
      </c>
      <c r="H54" s="238">
        <v>1</v>
      </c>
      <c r="I54" s="238">
        <v>40</v>
      </c>
      <c r="J54" s="236">
        <f>SUM(G54*400+H54*100+I54)</f>
        <v>1340</v>
      </c>
      <c r="K54" s="233"/>
      <c r="L54" s="236">
        <f t="shared" si="2"/>
        <v>1340</v>
      </c>
      <c r="M54" s="282"/>
      <c r="N54" s="282"/>
      <c r="O54" s="282"/>
      <c r="P54" s="282"/>
      <c r="Q54" s="282"/>
      <c r="R54" s="282"/>
      <c r="S54" s="233"/>
      <c r="T54" s="282"/>
      <c r="U54" s="282"/>
      <c r="V54" s="282"/>
      <c r="W54" s="233"/>
      <c r="X54" s="223"/>
      <c r="Y54" s="282"/>
      <c r="Z54" s="282"/>
      <c r="AA54" s="282"/>
    </row>
    <row r="55" spans="1:27" s="8" customFormat="1" ht="23.4" customHeight="1">
      <c r="A55" s="223"/>
      <c r="B55" s="223" t="s">
        <v>433</v>
      </c>
      <c r="C55" s="221">
        <v>365</v>
      </c>
      <c r="D55" s="339">
        <v>155</v>
      </c>
      <c r="E55" s="221">
        <v>47</v>
      </c>
      <c r="F55" s="223"/>
      <c r="G55" s="238">
        <v>4</v>
      </c>
      <c r="H55" s="238">
        <v>3</v>
      </c>
      <c r="I55" s="238">
        <v>97</v>
      </c>
      <c r="J55" s="236">
        <f>SUM(G55*400+H55*100+I55)</f>
        <v>1997</v>
      </c>
      <c r="K55" s="233"/>
      <c r="L55" s="236">
        <f t="shared" si="2"/>
        <v>1997</v>
      </c>
      <c r="M55" s="282"/>
      <c r="N55" s="282"/>
      <c r="O55" s="282"/>
      <c r="P55" s="282"/>
      <c r="Q55" s="282"/>
      <c r="R55" s="282"/>
      <c r="S55" s="233"/>
      <c r="T55" s="282"/>
      <c r="U55" s="282"/>
      <c r="V55" s="282"/>
      <c r="W55" s="233"/>
      <c r="X55" s="223"/>
      <c r="Y55" s="282"/>
      <c r="Z55" s="282"/>
      <c r="AA55" s="282"/>
    </row>
    <row r="56" spans="1:27" s="8" customFormat="1" ht="23.4" customHeight="1">
      <c r="A56" s="223">
        <v>27</v>
      </c>
      <c r="B56" s="223" t="s">
        <v>433</v>
      </c>
      <c r="C56" s="221">
        <v>1134</v>
      </c>
      <c r="D56" s="339">
        <v>14</v>
      </c>
      <c r="E56" s="221">
        <v>34</v>
      </c>
      <c r="F56" s="223" t="s">
        <v>2453</v>
      </c>
      <c r="G56" s="223">
        <v>11</v>
      </c>
      <c r="H56" s="223">
        <v>1</v>
      </c>
      <c r="I56" s="223">
        <v>51</v>
      </c>
      <c r="J56" s="236">
        <f>SUM(G56*400+H56*100+I56)</f>
        <v>4551</v>
      </c>
      <c r="K56" s="233"/>
      <c r="L56" s="236">
        <f t="shared" si="2"/>
        <v>4551</v>
      </c>
      <c r="M56" s="282"/>
      <c r="N56" s="282"/>
      <c r="O56" s="282"/>
      <c r="P56" s="282"/>
      <c r="Q56" s="282"/>
      <c r="R56" s="282"/>
      <c r="S56" s="233"/>
      <c r="T56" s="282"/>
      <c r="U56" s="282"/>
      <c r="V56" s="282"/>
      <c r="W56" s="233"/>
      <c r="X56" s="223">
        <v>27</v>
      </c>
      <c r="Y56" s="282" t="s">
        <v>63</v>
      </c>
      <c r="Z56" s="282" t="s">
        <v>2503</v>
      </c>
      <c r="AA56" s="282" t="s">
        <v>2504</v>
      </c>
    </row>
    <row r="57" spans="1:27" s="8" customFormat="1" ht="23.4" customHeight="1">
      <c r="A57" s="223">
        <v>28</v>
      </c>
      <c r="B57" s="223" t="s">
        <v>433</v>
      </c>
      <c r="C57" s="221">
        <v>1061</v>
      </c>
      <c r="D57" s="339">
        <v>92</v>
      </c>
      <c r="E57" s="221">
        <v>61</v>
      </c>
      <c r="F57" s="223" t="s">
        <v>2453</v>
      </c>
      <c r="G57" s="223">
        <v>12</v>
      </c>
      <c r="H57" s="279" t="s">
        <v>73</v>
      </c>
      <c r="I57" s="223">
        <v>93</v>
      </c>
      <c r="J57" s="236">
        <f>SUM(G57*400+I57)</f>
        <v>4893</v>
      </c>
      <c r="K57" s="233"/>
      <c r="L57" s="236">
        <f t="shared" si="2"/>
        <v>4893</v>
      </c>
      <c r="M57" s="282"/>
      <c r="N57" s="282"/>
      <c r="O57" s="282"/>
      <c r="P57" s="282"/>
      <c r="Q57" s="282"/>
      <c r="R57" s="282"/>
      <c r="S57" s="233"/>
      <c r="T57" s="282"/>
      <c r="U57" s="282"/>
      <c r="V57" s="282"/>
      <c r="W57" s="233"/>
      <c r="X57" s="223">
        <v>28</v>
      </c>
      <c r="Y57" s="282" t="s">
        <v>63</v>
      </c>
      <c r="Z57" s="282" t="s">
        <v>2505</v>
      </c>
      <c r="AA57" s="282" t="s">
        <v>2506</v>
      </c>
    </row>
    <row r="58" spans="1:27" s="8" customFormat="1" ht="23.4" customHeight="1">
      <c r="A58" s="223">
        <v>29</v>
      </c>
      <c r="B58" s="223" t="s">
        <v>459</v>
      </c>
      <c r="C58" s="221">
        <v>777</v>
      </c>
      <c r="D58" s="339">
        <v>44</v>
      </c>
      <c r="E58" s="221">
        <v>23</v>
      </c>
      <c r="F58" s="223" t="s">
        <v>2453</v>
      </c>
      <c r="G58" s="223">
        <v>21</v>
      </c>
      <c r="H58" s="223">
        <v>1</v>
      </c>
      <c r="I58" s="223">
        <v>61</v>
      </c>
      <c r="J58" s="236">
        <f>SUM(G58*400+H58*100+I58)</f>
        <v>8561</v>
      </c>
      <c r="K58" s="233"/>
      <c r="L58" s="236">
        <f t="shared" si="2"/>
        <v>8561</v>
      </c>
      <c r="M58" s="282"/>
      <c r="N58" s="282"/>
      <c r="O58" s="282"/>
      <c r="P58" s="282"/>
      <c r="Q58" s="282"/>
      <c r="R58" s="282"/>
      <c r="S58" s="233"/>
      <c r="T58" s="282"/>
      <c r="U58" s="282"/>
      <c r="V58" s="282"/>
      <c r="W58" s="233"/>
      <c r="X58" s="223">
        <v>29</v>
      </c>
      <c r="Y58" s="282" t="s">
        <v>63</v>
      </c>
      <c r="Z58" s="282" t="s">
        <v>2507</v>
      </c>
      <c r="AA58" s="282" t="s">
        <v>2508</v>
      </c>
    </row>
    <row r="59" spans="1:27" s="8" customFormat="1" ht="23.4" customHeight="1">
      <c r="A59" s="223"/>
      <c r="B59" s="223" t="s">
        <v>433</v>
      </c>
      <c r="C59" s="221">
        <v>1163</v>
      </c>
      <c r="D59" s="339">
        <v>51</v>
      </c>
      <c r="E59" s="221">
        <v>63</v>
      </c>
      <c r="F59" s="223"/>
      <c r="G59" s="223">
        <v>16</v>
      </c>
      <c r="H59" s="223">
        <v>2</v>
      </c>
      <c r="I59" s="223">
        <v>57</v>
      </c>
      <c r="J59" s="236">
        <f>SUM(G59*400+H59*100+I59)</f>
        <v>6657</v>
      </c>
      <c r="K59" s="233"/>
      <c r="L59" s="236">
        <f t="shared" si="2"/>
        <v>6657</v>
      </c>
      <c r="M59" s="282"/>
      <c r="N59" s="282"/>
      <c r="O59" s="282"/>
      <c r="P59" s="282"/>
      <c r="Q59" s="282"/>
      <c r="R59" s="282"/>
      <c r="S59" s="233"/>
      <c r="T59" s="282"/>
      <c r="U59" s="282"/>
      <c r="V59" s="282"/>
      <c r="W59" s="233"/>
      <c r="X59" s="223"/>
      <c r="Y59" s="282"/>
      <c r="Z59" s="282"/>
      <c r="AA59" s="282"/>
    </row>
    <row r="60" spans="1:27" s="8" customFormat="1" ht="23.4" customHeight="1">
      <c r="A60" s="223"/>
      <c r="B60" s="223" t="s">
        <v>433</v>
      </c>
      <c r="C60" s="221">
        <v>1489</v>
      </c>
      <c r="D60" s="339">
        <v>59</v>
      </c>
      <c r="E60" s="221">
        <v>89</v>
      </c>
      <c r="F60" s="223"/>
      <c r="G60" s="223">
        <v>29</v>
      </c>
      <c r="H60" s="223">
        <v>3</v>
      </c>
      <c r="I60" s="223">
        <v>64</v>
      </c>
      <c r="J60" s="236">
        <f>SUM(G60*400+H60*100+I60)</f>
        <v>11964</v>
      </c>
      <c r="K60" s="233"/>
      <c r="L60" s="236">
        <f t="shared" si="2"/>
        <v>11964</v>
      </c>
      <c r="M60" s="282"/>
      <c r="N60" s="282"/>
      <c r="O60" s="282"/>
      <c r="P60" s="282"/>
      <c r="Q60" s="282"/>
      <c r="R60" s="282"/>
      <c r="S60" s="233"/>
      <c r="T60" s="282"/>
      <c r="U60" s="282"/>
      <c r="V60" s="282"/>
      <c r="W60" s="233"/>
      <c r="X60" s="223"/>
      <c r="Y60" s="282"/>
      <c r="Z60" s="282"/>
      <c r="AA60" s="282"/>
    </row>
    <row r="61" spans="1:27" s="8" customFormat="1" ht="24.6" customHeight="1">
      <c r="A61" s="223">
        <v>30</v>
      </c>
      <c r="B61" s="223" t="s">
        <v>433</v>
      </c>
      <c r="C61" s="221">
        <v>1615</v>
      </c>
      <c r="D61" s="339">
        <v>115</v>
      </c>
      <c r="E61" s="221">
        <v>15</v>
      </c>
      <c r="F61" s="223" t="s">
        <v>2453</v>
      </c>
      <c r="G61" s="223">
        <v>3</v>
      </c>
      <c r="H61" s="279" t="s">
        <v>73</v>
      </c>
      <c r="I61" s="223">
        <v>49</v>
      </c>
      <c r="J61" s="236">
        <f>SUM(G61*400+I61)</f>
        <v>1249</v>
      </c>
      <c r="K61" s="233"/>
      <c r="L61" s="236">
        <f t="shared" si="2"/>
        <v>1249</v>
      </c>
      <c r="M61" s="282"/>
      <c r="N61" s="282"/>
      <c r="O61" s="282"/>
      <c r="P61" s="282"/>
      <c r="Q61" s="282"/>
      <c r="R61" s="282"/>
      <c r="S61" s="233"/>
      <c r="T61" s="282"/>
      <c r="U61" s="282"/>
      <c r="V61" s="282"/>
      <c r="W61" s="233"/>
      <c r="X61" s="223">
        <v>30</v>
      </c>
      <c r="Y61" s="282" t="s">
        <v>63</v>
      </c>
      <c r="Z61" s="282" t="s">
        <v>2509</v>
      </c>
      <c r="AA61" s="282" t="s">
        <v>2510</v>
      </c>
    </row>
    <row r="62" spans="1:27" s="8" customFormat="1" ht="24.6" customHeight="1">
      <c r="A62" s="223"/>
      <c r="B62" s="223" t="s">
        <v>459</v>
      </c>
      <c r="C62" s="221">
        <v>372</v>
      </c>
      <c r="D62" s="339">
        <v>21</v>
      </c>
      <c r="E62" s="221">
        <v>22</v>
      </c>
      <c r="F62" s="223"/>
      <c r="G62" s="223">
        <v>6</v>
      </c>
      <c r="H62" s="279" t="s">
        <v>73</v>
      </c>
      <c r="I62" s="223">
        <v>40</v>
      </c>
      <c r="J62" s="236">
        <f>SUM(G62*400+I62)</f>
        <v>2440</v>
      </c>
      <c r="K62" s="233"/>
      <c r="L62" s="236">
        <f t="shared" si="2"/>
        <v>2440</v>
      </c>
      <c r="M62" s="282"/>
      <c r="N62" s="282"/>
      <c r="O62" s="282"/>
      <c r="P62" s="282"/>
      <c r="Q62" s="282"/>
      <c r="R62" s="282"/>
      <c r="S62" s="233"/>
      <c r="T62" s="282"/>
      <c r="U62" s="282"/>
      <c r="V62" s="282"/>
      <c r="W62" s="233"/>
      <c r="X62" s="223"/>
      <c r="Y62" s="282"/>
      <c r="Z62" s="282"/>
      <c r="AA62" s="282"/>
    </row>
    <row r="63" spans="1:27" s="8" customFormat="1" ht="24.6" customHeight="1">
      <c r="A63" s="223">
        <v>31</v>
      </c>
      <c r="B63" s="223" t="s">
        <v>433</v>
      </c>
      <c r="C63" s="221">
        <v>5484</v>
      </c>
      <c r="D63" s="339">
        <v>45</v>
      </c>
      <c r="E63" s="221">
        <v>84</v>
      </c>
      <c r="F63" s="223" t="s">
        <v>2453</v>
      </c>
      <c r="G63" s="223">
        <v>10</v>
      </c>
      <c r="H63" s="279" t="s">
        <v>73</v>
      </c>
      <c r="I63" s="223">
        <v>69</v>
      </c>
      <c r="J63" s="236">
        <f>SUM(G63*400+I63)</f>
        <v>4069</v>
      </c>
      <c r="K63" s="233"/>
      <c r="L63" s="236">
        <f t="shared" si="2"/>
        <v>4069</v>
      </c>
      <c r="M63" s="282"/>
      <c r="N63" s="282"/>
      <c r="O63" s="282"/>
      <c r="P63" s="282"/>
      <c r="Q63" s="282"/>
      <c r="R63" s="282"/>
      <c r="S63" s="233"/>
      <c r="T63" s="282"/>
      <c r="U63" s="282"/>
      <c r="V63" s="282"/>
      <c r="W63" s="233"/>
      <c r="X63" s="223">
        <v>31</v>
      </c>
      <c r="Y63" s="282" t="s">
        <v>70</v>
      </c>
      <c r="Z63" s="282" t="s">
        <v>2511</v>
      </c>
      <c r="AA63" s="282" t="s">
        <v>2512</v>
      </c>
    </row>
    <row r="64" spans="1:27" s="8" customFormat="1" ht="24.6" customHeight="1">
      <c r="A64" s="223">
        <v>32</v>
      </c>
      <c r="B64" s="223" t="s">
        <v>433</v>
      </c>
      <c r="C64" s="221">
        <v>1056</v>
      </c>
      <c r="D64" s="339">
        <v>85</v>
      </c>
      <c r="E64" s="221">
        <v>56</v>
      </c>
      <c r="F64" s="223" t="s">
        <v>2453</v>
      </c>
      <c r="G64" s="223">
        <v>17</v>
      </c>
      <c r="H64" s="279" t="s">
        <v>73</v>
      </c>
      <c r="I64" s="223">
        <v>14</v>
      </c>
      <c r="J64" s="236">
        <f>SUM(G64*400+I64)</f>
        <v>6814</v>
      </c>
      <c r="K64" s="233"/>
      <c r="L64" s="236">
        <f t="shared" si="2"/>
        <v>6814</v>
      </c>
      <c r="M64" s="282"/>
      <c r="N64" s="282"/>
      <c r="O64" s="282"/>
      <c r="P64" s="282"/>
      <c r="Q64" s="282"/>
      <c r="R64" s="282"/>
      <c r="S64" s="233"/>
      <c r="T64" s="282"/>
      <c r="U64" s="282"/>
      <c r="V64" s="282"/>
      <c r="W64" s="233"/>
      <c r="X64" s="223">
        <v>32</v>
      </c>
      <c r="Y64" s="282" t="s">
        <v>63</v>
      </c>
      <c r="Z64" s="282" t="s">
        <v>2513</v>
      </c>
      <c r="AA64" s="282" t="s">
        <v>2514</v>
      </c>
    </row>
    <row r="65" spans="1:27" s="8" customFormat="1" ht="24.6" customHeight="1">
      <c r="A65" s="223"/>
      <c r="B65" s="223" t="s">
        <v>433</v>
      </c>
      <c r="C65" s="221">
        <v>1170</v>
      </c>
      <c r="D65" s="339">
        <v>104</v>
      </c>
      <c r="E65" s="221">
        <v>70</v>
      </c>
      <c r="F65" s="223"/>
      <c r="G65" s="223">
        <v>10</v>
      </c>
      <c r="H65" s="223">
        <v>2</v>
      </c>
      <c r="I65" s="223">
        <v>21</v>
      </c>
      <c r="J65" s="236">
        <f>SUM(G65*400+H65*100+I65)</f>
        <v>4221</v>
      </c>
      <c r="K65" s="233"/>
      <c r="L65" s="236">
        <f t="shared" si="2"/>
        <v>4221</v>
      </c>
      <c r="M65" s="282"/>
      <c r="N65" s="282"/>
      <c r="O65" s="282"/>
      <c r="P65" s="282"/>
      <c r="Q65" s="282"/>
      <c r="R65" s="282"/>
      <c r="S65" s="233"/>
      <c r="T65" s="282"/>
      <c r="U65" s="282"/>
      <c r="V65" s="282"/>
      <c r="W65" s="233"/>
      <c r="X65" s="223"/>
      <c r="Y65" s="282"/>
      <c r="Z65" s="282"/>
      <c r="AA65" s="282"/>
    </row>
    <row r="66" spans="1:27" s="15" customFormat="1" ht="24.6" customHeight="1">
      <c r="A66" s="261">
        <v>33</v>
      </c>
      <c r="B66" s="261" t="s">
        <v>433</v>
      </c>
      <c r="C66" s="255" t="s">
        <v>84</v>
      </c>
      <c r="D66" s="339">
        <v>43</v>
      </c>
      <c r="E66" s="255" t="s">
        <v>84</v>
      </c>
      <c r="F66" s="261" t="s">
        <v>2453</v>
      </c>
      <c r="G66" s="261">
        <v>9</v>
      </c>
      <c r="H66" s="261">
        <v>2</v>
      </c>
      <c r="I66" s="261">
        <v>94</v>
      </c>
      <c r="J66" s="236">
        <f>SUM(G66*400+H66*100+I66)</f>
        <v>3894</v>
      </c>
      <c r="K66" s="283"/>
      <c r="L66" s="236">
        <f t="shared" si="2"/>
        <v>3894</v>
      </c>
      <c r="M66" s="314"/>
      <c r="N66" s="314"/>
      <c r="O66" s="314"/>
      <c r="P66" s="314"/>
      <c r="Q66" s="314"/>
      <c r="R66" s="314"/>
      <c r="S66" s="233"/>
      <c r="T66" s="314"/>
      <c r="U66" s="314"/>
      <c r="V66" s="314"/>
      <c r="W66" s="283"/>
      <c r="X66" s="261">
        <v>33</v>
      </c>
      <c r="Y66" s="314" t="s">
        <v>70</v>
      </c>
      <c r="Z66" s="314" t="s">
        <v>2515</v>
      </c>
      <c r="AA66" s="314" t="s">
        <v>2516</v>
      </c>
    </row>
    <row r="67" spans="1:27" s="15" customFormat="1" ht="24.6" customHeight="1">
      <c r="A67" s="261"/>
      <c r="B67" s="261" t="s">
        <v>433</v>
      </c>
      <c r="C67" s="255" t="s">
        <v>243</v>
      </c>
      <c r="D67" s="339">
        <v>139</v>
      </c>
      <c r="E67" s="255" t="s">
        <v>84</v>
      </c>
      <c r="F67" s="223"/>
      <c r="G67" s="261">
        <v>10</v>
      </c>
      <c r="H67" s="261">
        <v>1</v>
      </c>
      <c r="I67" s="322" t="s">
        <v>231</v>
      </c>
      <c r="J67" s="236">
        <f>SUM(G67*400+H67*100+I67)</f>
        <v>4104</v>
      </c>
      <c r="K67" s="283"/>
      <c r="L67" s="236">
        <f t="shared" si="2"/>
        <v>4104</v>
      </c>
      <c r="M67" s="314"/>
      <c r="N67" s="314"/>
      <c r="O67" s="314"/>
      <c r="P67" s="314"/>
      <c r="Q67" s="314"/>
      <c r="R67" s="314"/>
      <c r="S67" s="233"/>
      <c r="T67" s="314"/>
      <c r="U67" s="314"/>
      <c r="V67" s="314"/>
      <c r="W67" s="283"/>
      <c r="X67" s="261"/>
      <c r="Y67" s="314"/>
      <c r="Z67" s="314"/>
      <c r="AA67" s="314"/>
    </row>
    <row r="68" spans="1:27" s="15" customFormat="1" ht="24.6" customHeight="1">
      <c r="A68" s="261"/>
      <c r="B68" s="261" t="s">
        <v>433</v>
      </c>
      <c r="C68" s="255" t="s">
        <v>84</v>
      </c>
      <c r="D68" s="339">
        <v>16</v>
      </c>
      <c r="E68" s="255" t="s">
        <v>84</v>
      </c>
      <c r="F68" s="261"/>
      <c r="G68" s="261">
        <v>24</v>
      </c>
      <c r="H68" s="261">
        <v>3</v>
      </c>
      <c r="I68" s="261">
        <v>11</v>
      </c>
      <c r="J68" s="236">
        <f>SUM(G68*400+H68*100+I68)</f>
        <v>9911</v>
      </c>
      <c r="K68" s="283"/>
      <c r="L68" s="236">
        <f t="shared" si="2"/>
        <v>9911</v>
      </c>
      <c r="M68" s="314"/>
      <c r="N68" s="314"/>
      <c r="O68" s="314"/>
      <c r="P68" s="314"/>
      <c r="Q68" s="314"/>
      <c r="R68" s="314"/>
      <c r="S68" s="233"/>
      <c r="T68" s="314"/>
      <c r="U68" s="314"/>
      <c r="V68" s="314"/>
      <c r="W68" s="283"/>
      <c r="X68" s="261"/>
      <c r="Y68" s="314"/>
      <c r="Z68" s="314"/>
      <c r="AA68" s="314"/>
    </row>
    <row r="69" spans="1:27" s="8" customFormat="1" ht="24.6" customHeight="1">
      <c r="A69" s="223">
        <v>34</v>
      </c>
      <c r="B69" s="223" t="s">
        <v>459</v>
      </c>
      <c r="C69" s="221">
        <v>355</v>
      </c>
      <c r="D69" s="339">
        <v>109</v>
      </c>
      <c r="E69" s="221">
        <v>5</v>
      </c>
      <c r="F69" s="223" t="s">
        <v>2453</v>
      </c>
      <c r="G69" s="223">
        <v>7</v>
      </c>
      <c r="H69" s="223">
        <v>2</v>
      </c>
      <c r="I69" s="223">
        <v>48</v>
      </c>
      <c r="J69" s="236">
        <f>SUM(G69*400+H69*100+I69)</f>
        <v>3048</v>
      </c>
      <c r="K69" s="233"/>
      <c r="L69" s="236">
        <f t="shared" si="2"/>
        <v>3048</v>
      </c>
      <c r="M69" s="282"/>
      <c r="N69" s="282"/>
      <c r="O69" s="282"/>
      <c r="P69" s="282"/>
      <c r="Q69" s="282"/>
      <c r="R69" s="282"/>
      <c r="S69" s="233"/>
      <c r="T69" s="282"/>
      <c r="U69" s="282"/>
      <c r="V69" s="282"/>
      <c r="W69" s="233"/>
      <c r="X69" s="223">
        <v>34</v>
      </c>
      <c r="Y69" s="282" t="s">
        <v>70</v>
      </c>
      <c r="Z69" s="282" t="s">
        <v>2517</v>
      </c>
      <c r="AA69" s="282" t="s">
        <v>2518</v>
      </c>
    </row>
    <row r="70" spans="1:27" s="8" customFormat="1" ht="24.6" customHeight="1">
      <c r="A70" s="223"/>
      <c r="B70" s="223" t="s">
        <v>459</v>
      </c>
      <c r="C70" s="221">
        <v>354</v>
      </c>
      <c r="D70" s="339">
        <v>108</v>
      </c>
      <c r="E70" s="221">
        <v>4</v>
      </c>
      <c r="F70" s="223"/>
      <c r="G70" s="223">
        <v>9</v>
      </c>
      <c r="H70" s="279" t="s">
        <v>73</v>
      </c>
      <c r="I70" s="223">
        <v>83</v>
      </c>
      <c r="J70" s="236">
        <f>SUM(G70*400+I70)</f>
        <v>3683</v>
      </c>
      <c r="K70" s="233"/>
      <c r="L70" s="236">
        <f t="shared" si="2"/>
        <v>3683</v>
      </c>
      <c r="M70" s="282"/>
      <c r="N70" s="282"/>
      <c r="O70" s="282"/>
      <c r="P70" s="282"/>
      <c r="Q70" s="282"/>
      <c r="R70" s="282"/>
      <c r="S70" s="233"/>
      <c r="T70" s="282"/>
      <c r="U70" s="282"/>
      <c r="V70" s="282"/>
      <c r="W70" s="233"/>
      <c r="X70" s="223"/>
      <c r="Y70" s="282"/>
      <c r="Z70" s="282"/>
      <c r="AA70" s="282"/>
    </row>
    <row r="71" spans="1:27" s="8" customFormat="1" ht="24.6" customHeight="1">
      <c r="A71" s="223"/>
      <c r="B71" s="223" t="s">
        <v>459</v>
      </c>
      <c r="C71" s="221">
        <v>90</v>
      </c>
      <c r="D71" s="339">
        <v>4</v>
      </c>
      <c r="E71" s="221">
        <v>40</v>
      </c>
      <c r="F71" s="223"/>
      <c r="G71" s="223">
        <v>13</v>
      </c>
      <c r="H71" s="223">
        <v>2</v>
      </c>
      <c r="I71" s="279">
        <v>20</v>
      </c>
      <c r="J71" s="236">
        <f t="shared" ref="J71:J76" si="3">SUM(G71*400+H71*100+I71)</f>
        <v>5420</v>
      </c>
      <c r="K71" s="233"/>
      <c r="L71" s="236">
        <f t="shared" si="2"/>
        <v>5420</v>
      </c>
      <c r="M71" s="282"/>
      <c r="N71" s="282"/>
      <c r="O71" s="282"/>
      <c r="P71" s="282"/>
      <c r="Q71" s="282"/>
      <c r="R71" s="282"/>
      <c r="S71" s="233"/>
      <c r="T71" s="282"/>
      <c r="U71" s="282"/>
      <c r="V71" s="282"/>
      <c r="W71" s="233"/>
      <c r="X71" s="223"/>
      <c r="Y71" s="282"/>
      <c r="Z71" s="282"/>
      <c r="AA71" s="282"/>
    </row>
    <row r="72" spans="1:27" s="8" customFormat="1" ht="24.6" customHeight="1">
      <c r="A72" s="223"/>
      <c r="B72" s="223" t="s">
        <v>459</v>
      </c>
      <c r="C72" s="221">
        <v>375</v>
      </c>
      <c r="D72" s="339">
        <v>64</v>
      </c>
      <c r="E72" s="221">
        <v>25</v>
      </c>
      <c r="F72" s="223"/>
      <c r="G72" s="223">
        <v>18</v>
      </c>
      <c r="H72" s="223">
        <v>3</v>
      </c>
      <c r="I72" s="223">
        <v>26</v>
      </c>
      <c r="J72" s="236">
        <f t="shared" si="3"/>
        <v>7526</v>
      </c>
      <c r="K72" s="233"/>
      <c r="L72" s="236">
        <f t="shared" si="2"/>
        <v>7526</v>
      </c>
      <c r="M72" s="282"/>
      <c r="N72" s="282"/>
      <c r="O72" s="282"/>
      <c r="P72" s="282"/>
      <c r="Q72" s="282"/>
      <c r="R72" s="282"/>
      <c r="S72" s="233"/>
      <c r="T72" s="282"/>
      <c r="U72" s="282"/>
      <c r="V72" s="282"/>
      <c r="W72" s="233"/>
      <c r="X72" s="223"/>
      <c r="Y72" s="282"/>
      <c r="Z72" s="282"/>
      <c r="AA72" s="282"/>
    </row>
    <row r="73" spans="1:27" s="8" customFormat="1" ht="24.6" customHeight="1">
      <c r="A73" s="223"/>
      <c r="B73" s="223" t="s">
        <v>433</v>
      </c>
      <c r="C73" s="221">
        <v>1171</v>
      </c>
      <c r="D73" s="339">
        <v>84</v>
      </c>
      <c r="E73" s="221">
        <v>71</v>
      </c>
      <c r="F73" s="223"/>
      <c r="G73" s="223">
        <v>7</v>
      </c>
      <c r="H73" s="223">
        <v>3</v>
      </c>
      <c r="I73" s="279" t="s">
        <v>78</v>
      </c>
      <c r="J73" s="236">
        <f t="shared" si="3"/>
        <v>3106</v>
      </c>
      <c r="K73" s="233"/>
      <c r="L73" s="236">
        <f t="shared" si="2"/>
        <v>3106</v>
      </c>
      <c r="M73" s="282"/>
      <c r="N73" s="282"/>
      <c r="O73" s="282"/>
      <c r="P73" s="282"/>
      <c r="Q73" s="282"/>
      <c r="R73" s="282"/>
      <c r="S73" s="233"/>
      <c r="T73" s="282"/>
      <c r="U73" s="282"/>
      <c r="V73" s="282"/>
      <c r="W73" s="233"/>
      <c r="X73" s="223"/>
      <c r="Y73" s="282"/>
      <c r="Z73" s="282"/>
      <c r="AA73" s="282"/>
    </row>
    <row r="74" spans="1:27" s="8" customFormat="1" ht="24.6" customHeight="1">
      <c r="A74" s="223"/>
      <c r="B74" s="223" t="s">
        <v>459</v>
      </c>
      <c r="C74" s="221">
        <v>92</v>
      </c>
      <c r="D74" s="339">
        <v>6</v>
      </c>
      <c r="E74" s="221">
        <v>42</v>
      </c>
      <c r="F74" s="223"/>
      <c r="G74" s="223">
        <v>20</v>
      </c>
      <c r="H74" s="223">
        <v>3</v>
      </c>
      <c r="I74" s="223">
        <v>20</v>
      </c>
      <c r="J74" s="236">
        <f t="shared" si="3"/>
        <v>8320</v>
      </c>
      <c r="K74" s="233"/>
      <c r="L74" s="236">
        <f t="shared" si="2"/>
        <v>8320</v>
      </c>
      <c r="M74" s="282"/>
      <c r="N74" s="282"/>
      <c r="O74" s="282"/>
      <c r="P74" s="282"/>
      <c r="Q74" s="282"/>
      <c r="R74" s="282"/>
      <c r="S74" s="233"/>
      <c r="T74" s="282"/>
      <c r="U74" s="282"/>
      <c r="V74" s="282"/>
      <c r="W74" s="233"/>
      <c r="X74" s="223"/>
      <c r="Y74" s="282"/>
      <c r="Z74" s="282"/>
      <c r="AA74" s="282"/>
    </row>
    <row r="75" spans="1:27" s="8" customFormat="1" ht="24.6" customHeight="1">
      <c r="A75" s="223"/>
      <c r="B75" s="223" t="s">
        <v>433</v>
      </c>
      <c r="C75" s="221">
        <v>1487</v>
      </c>
      <c r="D75" s="339">
        <v>68</v>
      </c>
      <c r="E75" s="221">
        <v>87</v>
      </c>
      <c r="F75" s="223"/>
      <c r="G75" s="223">
        <v>9</v>
      </c>
      <c r="H75" s="223">
        <v>2</v>
      </c>
      <c r="I75" s="223">
        <v>80</v>
      </c>
      <c r="J75" s="236">
        <f t="shared" si="3"/>
        <v>3880</v>
      </c>
      <c r="K75" s="233"/>
      <c r="L75" s="236">
        <f t="shared" si="2"/>
        <v>3880</v>
      </c>
      <c r="M75" s="282"/>
      <c r="N75" s="282"/>
      <c r="O75" s="282"/>
      <c r="P75" s="282"/>
      <c r="Q75" s="282"/>
      <c r="R75" s="282"/>
      <c r="S75" s="233"/>
      <c r="T75" s="282"/>
      <c r="U75" s="282"/>
      <c r="V75" s="282"/>
      <c r="W75" s="233"/>
      <c r="X75" s="223"/>
      <c r="Y75" s="282"/>
      <c r="Z75" s="282"/>
      <c r="AA75" s="282"/>
    </row>
    <row r="76" spans="1:27" s="8" customFormat="1" ht="24.6" customHeight="1">
      <c r="A76" s="223"/>
      <c r="B76" s="223" t="s">
        <v>459</v>
      </c>
      <c r="C76" s="221">
        <v>91</v>
      </c>
      <c r="D76" s="339">
        <v>5</v>
      </c>
      <c r="E76" s="221">
        <v>41</v>
      </c>
      <c r="F76" s="223"/>
      <c r="G76" s="223">
        <v>12</v>
      </c>
      <c r="H76" s="223">
        <v>3</v>
      </c>
      <c r="I76" s="223">
        <v>60</v>
      </c>
      <c r="J76" s="236">
        <f t="shared" si="3"/>
        <v>5160</v>
      </c>
      <c r="K76" s="233"/>
      <c r="L76" s="236">
        <f t="shared" si="2"/>
        <v>5160</v>
      </c>
      <c r="M76" s="282"/>
      <c r="N76" s="282"/>
      <c r="O76" s="282"/>
      <c r="P76" s="282"/>
      <c r="Q76" s="282"/>
      <c r="R76" s="282"/>
      <c r="S76" s="233"/>
      <c r="T76" s="282"/>
      <c r="U76" s="282"/>
      <c r="V76" s="282"/>
      <c r="W76" s="233"/>
      <c r="X76" s="223"/>
      <c r="Y76" s="282"/>
      <c r="Z76" s="282"/>
      <c r="AA76" s="282"/>
    </row>
    <row r="77" spans="1:27" s="8" customFormat="1" ht="24.6" customHeight="1">
      <c r="A77" s="223"/>
      <c r="B77" s="223" t="s">
        <v>112</v>
      </c>
      <c r="C77" s="221" t="s">
        <v>84</v>
      </c>
      <c r="D77" s="339" t="s">
        <v>84</v>
      </c>
      <c r="E77" s="221" t="s">
        <v>84</v>
      </c>
      <c r="F77" s="223"/>
      <c r="G77" s="223">
        <v>8</v>
      </c>
      <c r="H77" s="279" t="s">
        <v>73</v>
      </c>
      <c r="I77" s="279" t="s">
        <v>73</v>
      </c>
      <c r="J77" s="236">
        <v>3200</v>
      </c>
      <c r="K77" s="233"/>
      <c r="L77" s="236">
        <f t="shared" si="2"/>
        <v>3200</v>
      </c>
      <c r="M77" s="282"/>
      <c r="N77" s="282"/>
      <c r="O77" s="282"/>
      <c r="P77" s="282"/>
      <c r="Q77" s="282"/>
      <c r="R77" s="282"/>
      <c r="S77" s="233"/>
      <c r="T77" s="282"/>
      <c r="U77" s="282"/>
      <c r="V77" s="282"/>
      <c r="W77" s="233"/>
      <c r="X77" s="223"/>
      <c r="Y77" s="282"/>
      <c r="Z77" s="282"/>
      <c r="AA77" s="282"/>
    </row>
    <row r="78" spans="1:27" s="8" customFormat="1" ht="22.8" customHeight="1">
      <c r="A78" s="223">
        <v>35</v>
      </c>
      <c r="B78" s="223" t="s">
        <v>433</v>
      </c>
      <c r="C78" s="221">
        <v>1178</v>
      </c>
      <c r="D78" s="339">
        <v>105</v>
      </c>
      <c r="E78" s="221">
        <v>78</v>
      </c>
      <c r="F78" s="223" t="s">
        <v>2453</v>
      </c>
      <c r="G78" s="238">
        <v>10</v>
      </c>
      <c r="H78" s="279" t="s">
        <v>73</v>
      </c>
      <c r="I78" s="279" t="s">
        <v>73</v>
      </c>
      <c r="J78" s="236">
        <v>4000</v>
      </c>
      <c r="K78" s="233"/>
      <c r="L78" s="236">
        <f t="shared" si="2"/>
        <v>4000</v>
      </c>
      <c r="M78" s="282"/>
      <c r="N78" s="282"/>
      <c r="O78" s="282"/>
      <c r="P78" s="282"/>
      <c r="Q78" s="282"/>
      <c r="R78" s="282"/>
      <c r="S78" s="233"/>
      <c r="T78" s="282"/>
      <c r="U78" s="282"/>
      <c r="V78" s="282"/>
      <c r="W78" s="233"/>
      <c r="X78" s="223">
        <v>35</v>
      </c>
      <c r="Y78" s="282" t="s">
        <v>86</v>
      </c>
      <c r="Z78" s="282" t="s">
        <v>2519</v>
      </c>
      <c r="AA78" s="282" t="s">
        <v>2520</v>
      </c>
    </row>
    <row r="79" spans="1:27" s="8" customFormat="1" ht="22.8" customHeight="1">
      <c r="A79" s="223"/>
      <c r="B79" s="223" t="s">
        <v>433</v>
      </c>
      <c r="C79" s="221">
        <v>7163</v>
      </c>
      <c r="D79" s="339">
        <v>16</v>
      </c>
      <c r="E79" s="221">
        <v>63</v>
      </c>
      <c r="F79" s="223"/>
      <c r="G79" s="238">
        <v>10</v>
      </c>
      <c r="H79" s="279" t="s">
        <v>73</v>
      </c>
      <c r="I79" s="279" t="s">
        <v>73</v>
      </c>
      <c r="J79" s="236">
        <v>4000</v>
      </c>
      <c r="K79" s="233"/>
      <c r="L79" s="236">
        <f t="shared" si="2"/>
        <v>4000</v>
      </c>
      <c r="M79" s="282"/>
      <c r="N79" s="282"/>
      <c r="O79" s="282"/>
      <c r="P79" s="282"/>
      <c r="Q79" s="282"/>
      <c r="R79" s="282"/>
      <c r="S79" s="233"/>
      <c r="T79" s="282"/>
      <c r="U79" s="282"/>
      <c r="V79" s="282"/>
      <c r="W79" s="233"/>
      <c r="X79" s="223"/>
      <c r="Y79" s="282"/>
      <c r="Z79" s="282"/>
      <c r="AA79" s="282"/>
    </row>
    <row r="80" spans="1:27" s="8" customFormat="1" ht="22.8" customHeight="1">
      <c r="A80" s="223">
        <v>36</v>
      </c>
      <c r="B80" s="223" t="s">
        <v>433</v>
      </c>
      <c r="C80" s="221">
        <v>5265</v>
      </c>
      <c r="D80" s="339">
        <v>70</v>
      </c>
      <c r="E80" s="221">
        <v>65</v>
      </c>
      <c r="F80" s="223" t="s">
        <v>2453</v>
      </c>
      <c r="G80" s="238">
        <v>18</v>
      </c>
      <c r="H80" s="279" t="s">
        <v>73</v>
      </c>
      <c r="I80" s="238">
        <v>40</v>
      </c>
      <c r="J80" s="236">
        <f>SUM(G80*400+I80)</f>
        <v>7240</v>
      </c>
      <c r="K80" s="233"/>
      <c r="L80" s="236">
        <f t="shared" si="2"/>
        <v>7240</v>
      </c>
      <c r="M80" s="282"/>
      <c r="N80" s="282"/>
      <c r="O80" s="282"/>
      <c r="P80" s="282"/>
      <c r="Q80" s="282"/>
      <c r="R80" s="282"/>
      <c r="S80" s="233"/>
      <c r="T80" s="282"/>
      <c r="U80" s="282"/>
      <c r="V80" s="282"/>
      <c r="W80" s="233"/>
      <c r="X80" s="223">
        <v>36</v>
      </c>
      <c r="Y80" s="282" t="s">
        <v>63</v>
      </c>
      <c r="Z80" s="282" t="s">
        <v>2521</v>
      </c>
      <c r="AA80" s="282" t="s">
        <v>2522</v>
      </c>
    </row>
    <row r="81" spans="1:27" s="8" customFormat="1" ht="22.8" customHeight="1">
      <c r="A81" s="223">
        <v>37</v>
      </c>
      <c r="B81" s="223" t="s">
        <v>433</v>
      </c>
      <c r="C81" s="221">
        <v>5512</v>
      </c>
      <c r="D81" s="339">
        <v>40</v>
      </c>
      <c r="E81" s="221">
        <v>12</v>
      </c>
      <c r="F81" s="223" t="s">
        <v>2453</v>
      </c>
      <c r="G81" s="223">
        <v>23</v>
      </c>
      <c r="H81" s="223">
        <v>2</v>
      </c>
      <c r="I81" s="223">
        <v>90</v>
      </c>
      <c r="J81" s="236">
        <f>SUM(G81*400+H81*100+I81)</f>
        <v>9490</v>
      </c>
      <c r="K81" s="233"/>
      <c r="L81" s="236">
        <f t="shared" si="2"/>
        <v>9490</v>
      </c>
      <c r="M81" s="282"/>
      <c r="N81" s="282"/>
      <c r="O81" s="282"/>
      <c r="P81" s="282"/>
      <c r="Q81" s="282"/>
      <c r="R81" s="282"/>
      <c r="S81" s="233"/>
      <c r="T81" s="282"/>
      <c r="U81" s="282"/>
      <c r="V81" s="282"/>
      <c r="W81" s="233"/>
      <c r="X81" s="223">
        <v>37</v>
      </c>
      <c r="Y81" s="282" t="s">
        <v>63</v>
      </c>
      <c r="Z81" s="282" t="s">
        <v>2523</v>
      </c>
      <c r="AA81" s="282" t="s">
        <v>2524</v>
      </c>
    </row>
    <row r="82" spans="1:27" s="8" customFormat="1" ht="22.8" customHeight="1">
      <c r="A82" s="223">
        <v>38</v>
      </c>
      <c r="B82" s="223" t="s">
        <v>433</v>
      </c>
      <c r="C82" s="221">
        <v>1067</v>
      </c>
      <c r="D82" s="339">
        <v>64</v>
      </c>
      <c r="E82" s="221">
        <v>67</v>
      </c>
      <c r="F82" s="223" t="s">
        <v>2453</v>
      </c>
      <c r="G82" s="223">
        <v>23</v>
      </c>
      <c r="H82" s="279" t="s">
        <v>73</v>
      </c>
      <c r="I82" s="223">
        <v>10</v>
      </c>
      <c r="J82" s="236">
        <f>SUM(G82*400+I82)</f>
        <v>9210</v>
      </c>
      <c r="K82" s="233"/>
      <c r="L82" s="236">
        <f t="shared" si="2"/>
        <v>9210</v>
      </c>
      <c r="M82" s="282"/>
      <c r="N82" s="282"/>
      <c r="O82" s="282"/>
      <c r="P82" s="282"/>
      <c r="Q82" s="282"/>
      <c r="R82" s="282"/>
      <c r="S82" s="233"/>
      <c r="T82" s="282"/>
      <c r="U82" s="282"/>
      <c r="V82" s="282"/>
      <c r="W82" s="233"/>
      <c r="X82" s="223">
        <v>38</v>
      </c>
      <c r="Y82" s="282" t="s">
        <v>86</v>
      </c>
      <c r="Z82" s="282" t="s">
        <v>2525</v>
      </c>
      <c r="AA82" s="282" t="s">
        <v>2526</v>
      </c>
    </row>
    <row r="83" spans="1:27" s="8" customFormat="1" ht="22.8" customHeight="1">
      <c r="A83" s="223">
        <v>39</v>
      </c>
      <c r="B83" s="223" t="s">
        <v>433</v>
      </c>
      <c r="C83" s="221">
        <v>4435</v>
      </c>
      <c r="D83" s="339">
        <v>7</v>
      </c>
      <c r="E83" s="221">
        <v>35</v>
      </c>
      <c r="F83" s="223" t="s">
        <v>2453</v>
      </c>
      <c r="G83" s="223">
        <v>10</v>
      </c>
      <c r="H83" s="279" t="s">
        <v>73</v>
      </c>
      <c r="I83" s="279" t="s">
        <v>73</v>
      </c>
      <c r="J83" s="236">
        <v>4000</v>
      </c>
      <c r="K83" s="233"/>
      <c r="L83" s="236">
        <f t="shared" si="2"/>
        <v>4000</v>
      </c>
      <c r="M83" s="282"/>
      <c r="N83" s="282"/>
      <c r="O83" s="282"/>
      <c r="P83" s="282"/>
      <c r="Q83" s="282"/>
      <c r="R83" s="282"/>
      <c r="S83" s="233"/>
      <c r="T83" s="282"/>
      <c r="U83" s="282"/>
      <c r="V83" s="282"/>
      <c r="W83" s="233"/>
      <c r="X83" s="223">
        <v>39</v>
      </c>
      <c r="Y83" s="282" t="s">
        <v>63</v>
      </c>
      <c r="Z83" s="282" t="s">
        <v>2527</v>
      </c>
      <c r="AA83" s="282" t="s">
        <v>2528</v>
      </c>
    </row>
    <row r="84" spans="1:27" s="8" customFormat="1" ht="22.8" customHeight="1">
      <c r="A84" s="223">
        <v>40</v>
      </c>
      <c r="B84" s="223" t="s">
        <v>433</v>
      </c>
      <c r="C84" s="221">
        <v>8601</v>
      </c>
      <c r="D84" s="339">
        <v>185</v>
      </c>
      <c r="E84" s="221">
        <v>1</v>
      </c>
      <c r="F84" s="223" t="s">
        <v>2453</v>
      </c>
      <c r="G84" s="223">
        <v>12</v>
      </c>
      <c r="H84" s="223">
        <v>1</v>
      </c>
      <c r="I84" s="223">
        <v>91</v>
      </c>
      <c r="J84" s="236">
        <f>SUM(G84*400+H84*100+I84)</f>
        <v>4991</v>
      </c>
      <c r="K84" s="233"/>
      <c r="L84" s="236">
        <f t="shared" si="2"/>
        <v>4991</v>
      </c>
      <c r="M84" s="282"/>
      <c r="N84" s="282"/>
      <c r="O84" s="282"/>
      <c r="P84" s="282"/>
      <c r="Q84" s="282"/>
      <c r="R84" s="282"/>
      <c r="S84" s="233"/>
      <c r="T84" s="282"/>
      <c r="U84" s="282"/>
      <c r="V84" s="282"/>
      <c r="W84" s="233"/>
      <c r="X84" s="223">
        <v>40</v>
      </c>
      <c r="Y84" s="282" t="s">
        <v>63</v>
      </c>
      <c r="Z84" s="282" t="s">
        <v>2529</v>
      </c>
      <c r="AA84" s="282" t="s">
        <v>2530</v>
      </c>
    </row>
    <row r="85" spans="1:27" s="8" customFormat="1" ht="22.8" customHeight="1">
      <c r="A85" s="223">
        <v>41</v>
      </c>
      <c r="B85" s="223" t="s">
        <v>433</v>
      </c>
      <c r="C85" s="221">
        <v>1083</v>
      </c>
      <c r="D85" s="339">
        <v>99</v>
      </c>
      <c r="E85" s="221">
        <v>83</v>
      </c>
      <c r="F85" s="223" t="s">
        <v>2453</v>
      </c>
      <c r="G85" s="223">
        <v>17</v>
      </c>
      <c r="H85" s="223">
        <v>2</v>
      </c>
      <c r="I85" s="223">
        <v>24</v>
      </c>
      <c r="J85" s="236">
        <f>SUM(G85*400+H85*100+I85)</f>
        <v>7024</v>
      </c>
      <c r="K85" s="233"/>
      <c r="L85" s="236">
        <f t="shared" si="2"/>
        <v>7024</v>
      </c>
      <c r="M85" s="282"/>
      <c r="N85" s="282"/>
      <c r="O85" s="282"/>
      <c r="P85" s="282"/>
      <c r="Q85" s="282"/>
      <c r="R85" s="282"/>
      <c r="S85" s="233"/>
      <c r="T85" s="282"/>
      <c r="U85" s="282"/>
      <c r="V85" s="282"/>
      <c r="W85" s="233"/>
      <c r="X85" s="223">
        <v>41</v>
      </c>
      <c r="Y85" s="282" t="s">
        <v>63</v>
      </c>
      <c r="Z85" s="282" t="s">
        <v>2531</v>
      </c>
      <c r="AA85" s="282" t="s">
        <v>2532</v>
      </c>
    </row>
    <row r="86" spans="1:27" s="8" customFormat="1" ht="22.8" customHeight="1">
      <c r="A86" s="223"/>
      <c r="B86" s="223" t="s">
        <v>103</v>
      </c>
      <c r="C86" s="221">
        <v>333</v>
      </c>
      <c r="D86" s="339">
        <v>5</v>
      </c>
      <c r="E86" s="221">
        <v>33</v>
      </c>
      <c r="F86" s="223"/>
      <c r="G86" s="223">
        <v>3</v>
      </c>
      <c r="H86" s="279" t="s">
        <v>73</v>
      </c>
      <c r="I86" s="279" t="s">
        <v>508</v>
      </c>
      <c r="J86" s="236">
        <v>1201</v>
      </c>
      <c r="K86" s="233"/>
      <c r="L86" s="236">
        <f t="shared" si="2"/>
        <v>1201</v>
      </c>
      <c r="M86" s="282"/>
      <c r="N86" s="282"/>
      <c r="O86" s="282"/>
      <c r="P86" s="282"/>
      <c r="Q86" s="282"/>
      <c r="R86" s="282"/>
      <c r="S86" s="233"/>
      <c r="T86" s="282"/>
      <c r="U86" s="282"/>
      <c r="V86" s="282"/>
      <c r="W86" s="233"/>
      <c r="X86" s="223"/>
      <c r="Y86" s="282"/>
      <c r="Z86" s="282"/>
      <c r="AA86" s="282"/>
    </row>
    <row r="87" spans="1:27" s="15" customFormat="1" ht="22.8" customHeight="1">
      <c r="A87" s="261">
        <v>42</v>
      </c>
      <c r="B87" s="261" t="s">
        <v>459</v>
      </c>
      <c r="C87" s="255" t="s">
        <v>84</v>
      </c>
      <c r="D87" s="339" t="s">
        <v>84</v>
      </c>
      <c r="E87" s="255" t="s">
        <v>84</v>
      </c>
      <c r="F87" s="261" t="s">
        <v>2453</v>
      </c>
      <c r="G87" s="261">
        <v>7</v>
      </c>
      <c r="H87" s="279" t="s">
        <v>73</v>
      </c>
      <c r="I87" s="279" t="s">
        <v>73</v>
      </c>
      <c r="J87" s="236">
        <v>2800</v>
      </c>
      <c r="K87" s="283"/>
      <c r="L87" s="236">
        <f t="shared" si="2"/>
        <v>2800</v>
      </c>
      <c r="M87" s="314"/>
      <c r="N87" s="314"/>
      <c r="O87" s="314"/>
      <c r="P87" s="314"/>
      <c r="Q87" s="314"/>
      <c r="R87" s="314"/>
      <c r="S87" s="233"/>
      <c r="T87" s="314"/>
      <c r="U87" s="314"/>
      <c r="V87" s="314"/>
      <c r="W87" s="283"/>
      <c r="X87" s="261">
        <v>42</v>
      </c>
      <c r="Y87" s="314" t="s">
        <v>63</v>
      </c>
      <c r="Z87" s="314" t="s">
        <v>2533</v>
      </c>
      <c r="AA87" s="314" t="s">
        <v>2534</v>
      </c>
    </row>
    <row r="88" spans="1:27" s="15" customFormat="1" ht="22.8" customHeight="1">
      <c r="A88" s="261"/>
      <c r="B88" s="261" t="s">
        <v>433</v>
      </c>
      <c r="C88" s="255" t="s">
        <v>84</v>
      </c>
      <c r="D88" s="339">
        <v>50</v>
      </c>
      <c r="E88" s="255" t="s">
        <v>84</v>
      </c>
      <c r="F88" s="223"/>
      <c r="G88" s="261">
        <v>7</v>
      </c>
      <c r="H88" s="279" t="s">
        <v>73</v>
      </c>
      <c r="I88" s="279" t="s">
        <v>73</v>
      </c>
      <c r="J88" s="236">
        <v>2800</v>
      </c>
      <c r="K88" s="283"/>
      <c r="L88" s="236">
        <f t="shared" si="2"/>
        <v>2800</v>
      </c>
      <c r="M88" s="314"/>
      <c r="N88" s="314"/>
      <c r="O88" s="314"/>
      <c r="P88" s="314"/>
      <c r="Q88" s="314"/>
      <c r="R88" s="314"/>
      <c r="S88" s="233"/>
      <c r="T88" s="314"/>
      <c r="U88" s="314"/>
      <c r="V88" s="314"/>
      <c r="W88" s="283"/>
      <c r="X88" s="261"/>
      <c r="Y88" s="314"/>
      <c r="Z88" s="314"/>
      <c r="AA88" s="314"/>
    </row>
    <row r="89" spans="1:27" s="15" customFormat="1" ht="22.8" customHeight="1">
      <c r="A89" s="261"/>
      <c r="B89" s="261" t="s">
        <v>433</v>
      </c>
      <c r="C89" s="255" t="s">
        <v>84</v>
      </c>
      <c r="D89" s="339">
        <v>94</v>
      </c>
      <c r="E89" s="255" t="s">
        <v>84</v>
      </c>
      <c r="F89" s="261"/>
      <c r="G89" s="261">
        <v>26</v>
      </c>
      <c r="H89" s="261">
        <v>3</v>
      </c>
      <c r="I89" s="261">
        <v>58</v>
      </c>
      <c r="J89" s="236">
        <f>SUM(G89*400+H89*100+I89)</f>
        <v>10758</v>
      </c>
      <c r="K89" s="283"/>
      <c r="L89" s="236">
        <f t="shared" si="2"/>
        <v>10758</v>
      </c>
      <c r="M89" s="314"/>
      <c r="N89" s="314"/>
      <c r="O89" s="314"/>
      <c r="P89" s="314"/>
      <c r="Q89" s="314"/>
      <c r="R89" s="314"/>
      <c r="S89" s="233"/>
      <c r="T89" s="314"/>
      <c r="U89" s="314"/>
      <c r="V89" s="314"/>
      <c r="W89" s="283"/>
      <c r="X89" s="261"/>
      <c r="Y89" s="314"/>
      <c r="Z89" s="314"/>
      <c r="AA89" s="314"/>
    </row>
    <row r="90" spans="1:27" s="8" customFormat="1" ht="22.8" customHeight="1">
      <c r="A90" s="223">
        <v>43</v>
      </c>
      <c r="B90" s="223" t="s">
        <v>433</v>
      </c>
      <c r="C90" s="221">
        <v>1126</v>
      </c>
      <c r="D90" s="339">
        <v>28</v>
      </c>
      <c r="E90" s="221">
        <v>26</v>
      </c>
      <c r="F90" s="223" t="s">
        <v>2453</v>
      </c>
      <c r="G90" s="223">
        <v>17</v>
      </c>
      <c r="H90" s="279" t="s">
        <v>73</v>
      </c>
      <c r="I90" s="223">
        <v>48</v>
      </c>
      <c r="J90" s="236">
        <f>SUM(G90*400+I90)</f>
        <v>6848</v>
      </c>
      <c r="K90" s="233"/>
      <c r="L90" s="236">
        <f t="shared" si="2"/>
        <v>6848</v>
      </c>
      <c r="M90" s="282"/>
      <c r="N90" s="282"/>
      <c r="O90" s="282"/>
      <c r="P90" s="282"/>
      <c r="Q90" s="282"/>
      <c r="R90" s="282"/>
      <c r="S90" s="233"/>
      <c r="T90" s="282"/>
      <c r="U90" s="282"/>
      <c r="V90" s="282"/>
      <c r="W90" s="233"/>
      <c r="X90" s="223">
        <v>43</v>
      </c>
      <c r="Y90" s="282" t="s">
        <v>63</v>
      </c>
      <c r="Z90" s="282" t="s">
        <v>2535</v>
      </c>
      <c r="AA90" s="282" t="s">
        <v>2536</v>
      </c>
    </row>
    <row r="91" spans="1:27" s="8" customFormat="1" ht="22.8" customHeight="1">
      <c r="A91" s="223"/>
      <c r="B91" s="223" t="s">
        <v>433</v>
      </c>
      <c r="C91" s="221">
        <v>5322</v>
      </c>
      <c r="D91" s="339">
        <v>132</v>
      </c>
      <c r="E91" s="221">
        <v>22</v>
      </c>
      <c r="F91" s="223"/>
      <c r="G91" s="223">
        <v>6</v>
      </c>
      <c r="H91" s="279" t="s">
        <v>73</v>
      </c>
      <c r="I91" s="279" t="s">
        <v>73</v>
      </c>
      <c r="J91" s="236">
        <v>2400</v>
      </c>
      <c r="K91" s="233"/>
      <c r="L91" s="236">
        <f t="shared" si="2"/>
        <v>2400</v>
      </c>
      <c r="M91" s="282"/>
      <c r="N91" s="282"/>
      <c r="O91" s="282"/>
      <c r="P91" s="282"/>
      <c r="Q91" s="282"/>
      <c r="R91" s="282"/>
      <c r="S91" s="233"/>
      <c r="T91" s="282"/>
      <c r="U91" s="282"/>
      <c r="V91" s="282"/>
      <c r="W91" s="233"/>
      <c r="X91" s="223"/>
      <c r="Y91" s="282"/>
      <c r="Z91" s="282"/>
      <c r="AA91" s="282"/>
    </row>
    <row r="92" spans="1:27" s="8" customFormat="1" ht="22.8" customHeight="1">
      <c r="A92" s="223"/>
      <c r="B92" s="223" t="s">
        <v>433</v>
      </c>
      <c r="C92" s="221">
        <v>1080</v>
      </c>
      <c r="D92" s="339">
        <v>136</v>
      </c>
      <c r="E92" s="221">
        <v>80</v>
      </c>
      <c r="F92" s="223"/>
      <c r="G92" s="223">
        <v>2</v>
      </c>
      <c r="H92" s="279" t="s">
        <v>73</v>
      </c>
      <c r="I92" s="279" t="s">
        <v>73</v>
      </c>
      <c r="J92" s="236">
        <v>800</v>
      </c>
      <c r="K92" s="233"/>
      <c r="L92" s="236">
        <f t="shared" si="2"/>
        <v>800</v>
      </c>
      <c r="M92" s="282"/>
      <c r="N92" s="282"/>
      <c r="O92" s="282"/>
      <c r="P92" s="282"/>
      <c r="Q92" s="282"/>
      <c r="R92" s="282"/>
      <c r="S92" s="233"/>
      <c r="T92" s="282"/>
      <c r="U92" s="282"/>
      <c r="V92" s="282"/>
      <c r="W92" s="233"/>
      <c r="X92" s="223"/>
      <c r="Y92" s="282"/>
      <c r="Z92" s="282"/>
      <c r="AA92" s="282"/>
    </row>
    <row r="93" spans="1:27" s="8" customFormat="1" ht="22.8" customHeight="1">
      <c r="A93" s="223">
        <v>44</v>
      </c>
      <c r="B93" s="223" t="s">
        <v>459</v>
      </c>
      <c r="C93" s="221">
        <v>739</v>
      </c>
      <c r="D93" s="339">
        <v>45</v>
      </c>
      <c r="E93" s="221">
        <v>39</v>
      </c>
      <c r="F93" s="223" t="s">
        <v>2453</v>
      </c>
      <c r="G93" s="223">
        <v>8</v>
      </c>
      <c r="H93" s="223">
        <v>2</v>
      </c>
      <c r="I93" s="223">
        <v>41</v>
      </c>
      <c r="J93" s="236">
        <f>SUM(G93*400+H93*100+I93)</f>
        <v>3441</v>
      </c>
      <c r="K93" s="233"/>
      <c r="L93" s="236">
        <f t="shared" si="2"/>
        <v>3441</v>
      </c>
      <c r="M93" s="282"/>
      <c r="N93" s="282"/>
      <c r="O93" s="282"/>
      <c r="P93" s="282"/>
      <c r="Q93" s="282"/>
      <c r="R93" s="282"/>
      <c r="S93" s="233"/>
      <c r="T93" s="282"/>
      <c r="U93" s="282"/>
      <c r="V93" s="282"/>
      <c r="W93" s="233"/>
      <c r="X93" s="223">
        <v>44</v>
      </c>
      <c r="Y93" s="282" t="s">
        <v>70</v>
      </c>
      <c r="Z93" s="282" t="s">
        <v>2537</v>
      </c>
      <c r="AA93" s="282" t="s">
        <v>2538</v>
      </c>
    </row>
    <row r="94" spans="1:27" s="8" customFormat="1" ht="22.8" customHeight="1">
      <c r="A94" s="223"/>
      <c r="B94" s="223" t="s">
        <v>433</v>
      </c>
      <c r="C94" s="221">
        <v>1139</v>
      </c>
      <c r="D94" s="339">
        <v>113</v>
      </c>
      <c r="E94" s="221">
        <v>39</v>
      </c>
      <c r="F94" s="223"/>
      <c r="G94" s="223">
        <v>6</v>
      </c>
      <c r="H94" s="279" t="s">
        <v>73</v>
      </c>
      <c r="I94" s="279" t="s">
        <v>73</v>
      </c>
      <c r="J94" s="236">
        <v>2400</v>
      </c>
      <c r="K94" s="233"/>
      <c r="L94" s="236">
        <f t="shared" si="2"/>
        <v>2400</v>
      </c>
      <c r="M94" s="282"/>
      <c r="N94" s="282"/>
      <c r="O94" s="282"/>
      <c r="P94" s="282"/>
      <c r="Q94" s="282"/>
      <c r="R94" s="282"/>
      <c r="S94" s="233"/>
      <c r="T94" s="282"/>
      <c r="U94" s="282"/>
      <c r="V94" s="282"/>
      <c r="W94" s="233"/>
      <c r="X94" s="223"/>
      <c r="Y94" s="282"/>
      <c r="Z94" s="282"/>
      <c r="AA94" s="282"/>
    </row>
    <row r="95" spans="1:27" s="8" customFormat="1" ht="22.8" customHeight="1">
      <c r="A95" s="223"/>
      <c r="B95" s="223" t="s">
        <v>433</v>
      </c>
      <c r="C95" s="221">
        <v>6646</v>
      </c>
      <c r="D95" s="339">
        <v>154</v>
      </c>
      <c r="E95" s="221">
        <v>46</v>
      </c>
      <c r="F95" s="223"/>
      <c r="G95" s="223">
        <v>6</v>
      </c>
      <c r="H95" s="223">
        <v>2</v>
      </c>
      <c r="I95" s="223">
        <v>67</v>
      </c>
      <c r="J95" s="236">
        <f>SUM(G95*400+H95*100+I95)</f>
        <v>2667</v>
      </c>
      <c r="K95" s="233"/>
      <c r="L95" s="236">
        <f t="shared" si="2"/>
        <v>2667</v>
      </c>
      <c r="M95" s="282"/>
      <c r="N95" s="282"/>
      <c r="O95" s="282"/>
      <c r="P95" s="282"/>
      <c r="Q95" s="282"/>
      <c r="R95" s="282"/>
      <c r="S95" s="233"/>
      <c r="T95" s="282"/>
      <c r="U95" s="282"/>
      <c r="V95" s="282"/>
      <c r="W95" s="233"/>
      <c r="X95" s="223"/>
      <c r="Y95" s="282"/>
      <c r="Z95" s="282"/>
      <c r="AA95" s="282"/>
    </row>
    <row r="96" spans="1:27" s="15" customFormat="1" ht="24" customHeight="1">
      <c r="A96" s="238">
        <v>45</v>
      </c>
      <c r="B96" s="238" t="s">
        <v>433</v>
      </c>
      <c r="C96" s="255">
        <v>1596</v>
      </c>
      <c r="D96" s="339">
        <v>79</v>
      </c>
      <c r="E96" s="255">
        <v>96</v>
      </c>
      <c r="F96" s="238" t="s">
        <v>2453</v>
      </c>
      <c r="G96" s="238">
        <v>12</v>
      </c>
      <c r="H96" s="238">
        <v>3</v>
      </c>
      <c r="I96" s="238">
        <v>33</v>
      </c>
      <c r="J96" s="236">
        <f>SUM(G96*400+H96*100+I96)</f>
        <v>5133</v>
      </c>
      <c r="K96" s="283"/>
      <c r="L96" s="236">
        <f t="shared" si="2"/>
        <v>5133</v>
      </c>
      <c r="M96" s="314"/>
      <c r="N96" s="314"/>
      <c r="O96" s="314"/>
      <c r="P96" s="314"/>
      <c r="Q96" s="314"/>
      <c r="R96" s="314"/>
      <c r="S96" s="233"/>
      <c r="T96" s="314"/>
      <c r="U96" s="314"/>
      <c r="V96" s="314"/>
      <c r="W96" s="283"/>
      <c r="X96" s="238">
        <v>45</v>
      </c>
      <c r="Y96" s="309" t="s">
        <v>63</v>
      </c>
      <c r="Z96" s="309" t="s">
        <v>2539</v>
      </c>
      <c r="AA96" s="309" t="s">
        <v>2540</v>
      </c>
    </row>
    <row r="97" spans="1:27" s="15" customFormat="1" ht="18" customHeight="1">
      <c r="A97" s="238"/>
      <c r="B97" s="238" t="s">
        <v>433</v>
      </c>
      <c r="C97" s="255">
        <v>1053</v>
      </c>
      <c r="D97" s="339">
        <v>57</v>
      </c>
      <c r="E97" s="255">
        <v>53</v>
      </c>
      <c r="F97" s="223"/>
      <c r="G97" s="238">
        <v>8</v>
      </c>
      <c r="H97" s="238">
        <v>2</v>
      </c>
      <c r="I97" s="238">
        <v>42</v>
      </c>
      <c r="J97" s="236">
        <f>SUM(G97*400+H97*100+I97)</f>
        <v>3442</v>
      </c>
      <c r="K97" s="283"/>
      <c r="L97" s="236">
        <f t="shared" si="2"/>
        <v>3442</v>
      </c>
      <c r="M97" s="314"/>
      <c r="N97" s="314"/>
      <c r="O97" s="314"/>
      <c r="P97" s="314"/>
      <c r="Q97" s="314"/>
      <c r="R97" s="314"/>
      <c r="S97" s="233"/>
      <c r="T97" s="314"/>
      <c r="U97" s="314"/>
      <c r="V97" s="314"/>
      <c r="W97" s="283"/>
      <c r="X97" s="238"/>
      <c r="Y97" s="309"/>
      <c r="Z97" s="309"/>
      <c r="AA97" s="309"/>
    </row>
    <row r="98" spans="1:27" s="15" customFormat="1" ht="18" customHeight="1">
      <c r="A98" s="238"/>
      <c r="B98" s="238" t="s">
        <v>433</v>
      </c>
      <c r="C98" s="255">
        <v>1160</v>
      </c>
      <c r="D98" s="339">
        <v>62</v>
      </c>
      <c r="E98" s="255">
        <v>60</v>
      </c>
      <c r="F98" s="238"/>
      <c r="G98" s="238">
        <v>11</v>
      </c>
      <c r="H98" s="279" t="s">
        <v>73</v>
      </c>
      <c r="I98" s="238">
        <v>86</v>
      </c>
      <c r="J98" s="236">
        <f>SUM(G98*400+I98)</f>
        <v>4486</v>
      </c>
      <c r="K98" s="283"/>
      <c r="L98" s="236">
        <f t="shared" si="2"/>
        <v>4486</v>
      </c>
      <c r="M98" s="314"/>
      <c r="N98" s="314"/>
      <c r="O98" s="314"/>
      <c r="P98" s="314"/>
      <c r="Q98" s="314"/>
      <c r="R98" s="314"/>
      <c r="S98" s="233"/>
      <c r="T98" s="314"/>
      <c r="U98" s="314"/>
      <c r="V98" s="314"/>
      <c r="W98" s="283"/>
      <c r="X98" s="238"/>
      <c r="Y98" s="309"/>
      <c r="Z98" s="309"/>
      <c r="AA98" s="309"/>
    </row>
    <row r="99" spans="1:27" s="8" customFormat="1" ht="29.4" customHeight="1">
      <c r="A99" s="223">
        <v>46</v>
      </c>
      <c r="B99" s="223" t="s">
        <v>459</v>
      </c>
      <c r="C99" s="221">
        <v>366</v>
      </c>
      <c r="D99" s="339">
        <v>15</v>
      </c>
      <c r="E99" s="221">
        <v>16</v>
      </c>
      <c r="F99" s="223" t="s">
        <v>2453</v>
      </c>
      <c r="G99" s="223">
        <v>17</v>
      </c>
      <c r="H99" s="279" t="s">
        <v>73</v>
      </c>
      <c r="I99" s="223">
        <v>67</v>
      </c>
      <c r="J99" s="236">
        <f>SUM(G99*400+I99)</f>
        <v>6867</v>
      </c>
      <c r="K99" s="233"/>
      <c r="L99" s="236">
        <f t="shared" si="2"/>
        <v>6867</v>
      </c>
      <c r="M99" s="282"/>
      <c r="N99" s="282"/>
      <c r="O99" s="282"/>
      <c r="P99" s="282"/>
      <c r="Q99" s="282"/>
      <c r="R99" s="282"/>
      <c r="S99" s="233"/>
      <c r="T99" s="282"/>
      <c r="U99" s="282"/>
      <c r="V99" s="282"/>
      <c r="W99" s="233"/>
      <c r="X99" s="223">
        <v>46</v>
      </c>
      <c r="Y99" s="282" t="s">
        <v>70</v>
      </c>
      <c r="Z99" s="282" t="s">
        <v>2541</v>
      </c>
      <c r="AA99" s="282" t="s">
        <v>2542</v>
      </c>
    </row>
    <row r="100" spans="1:27" s="8" customFormat="1" ht="29.4" customHeight="1">
      <c r="A100" s="223"/>
      <c r="B100" s="223" t="s">
        <v>433</v>
      </c>
      <c r="C100" s="221">
        <v>5649</v>
      </c>
      <c r="D100" s="339">
        <v>131</v>
      </c>
      <c r="E100" s="221">
        <v>49</v>
      </c>
      <c r="F100" s="223"/>
      <c r="G100" s="223">
        <v>13</v>
      </c>
      <c r="H100" s="223">
        <v>2</v>
      </c>
      <c r="I100" s="223">
        <v>90</v>
      </c>
      <c r="J100" s="236">
        <f>SUM(G100*400+H100*100+I100)</f>
        <v>5490</v>
      </c>
      <c r="K100" s="233"/>
      <c r="L100" s="236">
        <f t="shared" si="2"/>
        <v>5490</v>
      </c>
      <c r="M100" s="282"/>
      <c r="N100" s="282"/>
      <c r="O100" s="282"/>
      <c r="P100" s="282"/>
      <c r="Q100" s="282"/>
      <c r="R100" s="282"/>
      <c r="S100" s="233"/>
      <c r="T100" s="282"/>
      <c r="U100" s="282"/>
      <c r="V100" s="282"/>
      <c r="W100" s="233"/>
      <c r="X100" s="223"/>
      <c r="Y100" s="282"/>
      <c r="Z100" s="282"/>
      <c r="AA100" s="282"/>
    </row>
    <row r="101" spans="1:27" s="8" customFormat="1" ht="29.4" customHeight="1">
      <c r="A101" s="223">
        <v>47</v>
      </c>
      <c r="B101" s="223" t="s">
        <v>433</v>
      </c>
      <c r="C101" s="221">
        <v>1176</v>
      </c>
      <c r="D101" s="339">
        <v>6</v>
      </c>
      <c r="E101" s="221">
        <v>76</v>
      </c>
      <c r="F101" s="223" t="s">
        <v>2453</v>
      </c>
      <c r="G101" s="238">
        <v>9</v>
      </c>
      <c r="H101" s="238">
        <v>1</v>
      </c>
      <c r="I101" s="238">
        <v>88</v>
      </c>
      <c r="J101" s="236">
        <f>SUM(G101*400+H101*100+I101)</f>
        <v>3788</v>
      </c>
      <c r="K101" s="233"/>
      <c r="L101" s="236">
        <f t="shared" si="2"/>
        <v>3788</v>
      </c>
      <c r="M101" s="282"/>
      <c r="N101" s="282"/>
      <c r="O101" s="282"/>
      <c r="P101" s="282"/>
      <c r="Q101" s="282"/>
      <c r="R101" s="282"/>
      <c r="S101" s="233"/>
      <c r="T101" s="282"/>
      <c r="U101" s="282"/>
      <c r="V101" s="282"/>
      <c r="W101" s="233"/>
      <c r="X101" s="223">
        <v>47</v>
      </c>
      <c r="Y101" s="282" t="s">
        <v>70</v>
      </c>
      <c r="Z101" s="282" t="s">
        <v>2543</v>
      </c>
      <c r="AA101" s="282" t="s">
        <v>2544</v>
      </c>
    </row>
    <row r="102" spans="1:27" s="8" customFormat="1" ht="29.4" customHeight="1">
      <c r="A102" s="223"/>
      <c r="B102" s="223" t="s">
        <v>459</v>
      </c>
      <c r="C102" s="221">
        <v>592</v>
      </c>
      <c r="D102" s="339">
        <v>41</v>
      </c>
      <c r="E102" s="221">
        <v>42</v>
      </c>
      <c r="F102" s="223"/>
      <c r="G102" s="238">
        <v>19</v>
      </c>
      <c r="H102" s="238">
        <v>1</v>
      </c>
      <c r="I102" s="238">
        <v>40</v>
      </c>
      <c r="J102" s="236">
        <f>SUM(G102*400+H102*100+I102)</f>
        <v>7740</v>
      </c>
      <c r="K102" s="233"/>
      <c r="L102" s="236">
        <f t="shared" si="2"/>
        <v>7740</v>
      </c>
      <c r="M102" s="282"/>
      <c r="N102" s="282"/>
      <c r="O102" s="282"/>
      <c r="P102" s="282"/>
      <c r="Q102" s="282"/>
      <c r="R102" s="282"/>
      <c r="S102" s="233"/>
      <c r="T102" s="282"/>
      <c r="U102" s="282"/>
      <c r="V102" s="282"/>
      <c r="W102" s="233"/>
      <c r="X102" s="223"/>
      <c r="Y102" s="282"/>
      <c r="Z102" s="282"/>
      <c r="AA102" s="282"/>
    </row>
    <row r="103" spans="1:27" s="8" customFormat="1" ht="29.4" customHeight="1">
      <c r="A103" s="223"/>
      <c r="B103" s="223" t="s">
        <v>433</v>
      </c>
      <c r="C103" s="221">
        <v>1489</v>
      </c>
      <c r="D103" s="339">
        <v>51</v>
      </c>
      <c r="E103" s="221">
        <v>89</v>
      </c>
      <c r="F103" s="223"/>
      <c r="G103" s="238">
        <v>5</v>
      </c>
      <c r="H103" s="279" t="s">
        <v>73</v>
      </c>
      <c r="I103" s="279" t="s">
        <v>73</v>
      </c>
      <c r="J103" s="236">
        <v>2000</v>
      </c>
      <c r="K103" s="233"/>
      <c r="L103" s="236">
        <f t="shared" si="2"/>
        <v>2000</v>
      </c>
      <c r="M103" s="282"/>
      <c r="N103" s="282"/>
      <c r="O103" s="282"/>
      <c r="P103" s="282"/>
      <c r="Q103" s="282"/>
      <c r="R103" s="282"/>
      <c r="S103" s="233"/>
      <c r="T103" s="282"/>
      <c r="U103" s="282"/>
      <c r="V103" s="282"/>
      <c r="W103" s="233"/>
      <c r="X103" s="223"/>
      <c r="Y103" s="282"/>
      <c r="Z103" s="282"/>
      <c r="AA103" s="282"/>
    </row>
    <row r="104" spans="1:27" s="8" customFormat="1" ht="29.4" customHeight="1">
      <c r="A104" s="223">
        <v>48</v>
      </c>
      <c r="B104" s="223" t="s">
        <v>433</v>
      </c>
      <c r="C104" s="221">
        <v>1058</v>
      </c>
      <c r="D104" s="339">
        <v>87</v>
      </c>
      <c r="E104" s="221">
        <v>58</v>
      </c>
      <c r="F104" s="223" t="s">
        <v>2453</v>
      </c>
      <c r="G104" s="238">
        <v>13</v>
      </c>
      <c r="H104" s="238">
        <v>0</v>
      </c>
      <c r="I104" s="238">
        <v>25</v>
      </c>
      <c r="J104" s="236">
        <f>SUM(G104*400+I104)</f>
        <v>5225</v>
      </c>
      <c r="K104" s="233"/>
      <c r="L104" s="236">
        <v>5225</v>
      </c>
      <c r="M104" s="282"/>
      <c r="N104" s="282"/>
      <c r="O104" s="282"/>
      <c r="P104" s="282"/>
      <c r="Q104" s="282"/>
      <c r="R104" s="282"/>
      <c r="S104" s="233"/>
      <c r="T104" s="282"/>
      <c r="U104" s="282"/>
      <c r="V104" s="282"/>
      <c r="W104" s="233"/>
      <c r="X104" s="223">
        <v>48</v>
      </c>
      <c r="Y104" s="282" t="s">
        <v>63</v>
      </c>
      <c r="Z104" s="282" t="s">
        <v>2545</v>
      </c>
      <c r="AA104" s="282" t="s">
        <v>2546</v>
      </c>
    </row>
    <row r="105" spans="1:27" s="8" customFormat="1" ht="29.4" customHeight="1">
      <c r="A105" s="223">
        <v>49</v>
      </c>
      <c r="B105" s="223" t="s">
        <v>433</v>
      </c>
      <c r="C105" s="221">
        <v>1063</v>
      </c>
      <c r="D105" s="339">
        <v>60</v>
      </c>
      <c r="E105" s="221">
        <v>63</v>
      </c>
      <c r="F105" s="223" t="s">
        <v>2453</v>
      </c>
      <c r="G105" s="223">
        <v>30</v>
      </c>
      <c r="H105" s="223">
        <v>1</v>
      </c>
      <c r="I105" s="223">
        <v>25</v>
      </c>
      <c r="J105" s="236">
        <f>SUM(G105*400+H105*100+I105)</f>
        <v>12125</v>
      </c>
      <c r="K105" s="233"/>
      <c r="L105" s="236">
        <f t="shared" si="2"/>
        <v>12125</v>
      </c>
      <c r="M105" s="282"/>
      <c r="N105" s="282"/>
      <c r="O105" s="282"/>
      <c r="P105" s="282"/>
      <c r="Q105" s="282"/>
      <c r="R105" s="282"/>
      <c r="S105" s="233"/>
      <c r="T105" s="282"/>
      <c r="U105" s="282"/>
      <c r="V105" s="282"/>
      <c r="W105" s="233"/>
      <c r="X105" s="223">
        <v>49</v>
      </c>
      <c r="Y105" s="282" t="s">
        <v>63</v>
      </c>
      <c r="Z105" s="282" t="s">
        <v>2547</v>
      </c>
      <c r="AA105" s="282" t="s">
        <v>2548</v>
      </c>
    </row>
    <row r="106" spans="1:27" s="8" customFormat="1" ht="29.4" customHeight="1">
      <c r="A106" s="223">
        <v>50</v>
      </c>
      <c r="B106" s="223" t="s">
        <v>433</v>
      </c>
      <c r="C106" s="221">
        <v>1147</v>
      </c>
      <c r="D106" s="339">
        <v>11</v>
      </c>
      <c r="E106" s="221">
        <v>47</v>
      </c>
      <c r="F106" s="223" t="s">
        <v>2453</v>
      </c>
      <c r="G106" s="223">
        <v>10</v>
      </c>
      <c r="H106" s="223">
        <v>2</v>
      </c>
      <c r="I106" s="223">
        <v>31</v>
      </c>
      <c r="J106" s="236">
        <f>SUM(G106*400+H106*100+I106)</f>
        <v>4231</v>
      </c>
      <c r="K106" s="233"/>
      <c r="L106" s="236">
        <f t="shared" si="2"/>
        <v>4231</v>
      </c>
      <c r="M106" s="282"/>
      <c r="N106" s="282"/>
      <c r="O106" s="282"/>
      <c r="P106" s="282"/>
      <c r="Q106" s="282"/>
      <c r="R106" s="282"/>
      <c r="S106" s="233"/>
      <c r="T106" s="282"/>
      <c r="U106" s="282"/>
      <c r="V106" s="282"/>
      <c r="W106" s="233"/>
      <c r="X106" s="223">
        <v>50</v>
      </c>
      <c r="Y106" s="282" t="s">
        <v>63</v>
      </c>
      <c r="Z106" s="282" t="s">
        <v>2549</v>
      </c>
      <c r="AA106" s="282" t="s">
        <v>2550</v>
      </c>
    </row>
    <row r="107" spans="1:27" s="8" customFormat="1" ht="29.4" customHeight="1">
      <c r="A107" s="223"/>
      <c r="B107" s="223" t="s">
        <v>433</v>
      </c>
      <c r="C107" s="221">
        <v>8120</v>
      </c>
      <c r="D107" s="339">
        <v>157</v>
      </c>
      <c r="E107" s="221">
        <v>20</v>
      </c>
      <c r="F107" s="223"/>
      <c r="G107" s="223">
        <v>5</v>
      </c>
      <c r="H107" s="223">
        <v>3</v>
      </c>
      <c r="I107" s="223">
        <v>66</v>
      </c>
      <c r="J107" s="236">
        <f>SUM(G107*400+H107*100+I107)</f>
        <v>2366</v>
      </c>
      <c r="K107" s="233"/>
      <c r="L107" s="236">
        <f t="shared" si="2"/>
        <v>2366</v>
      </c>
      <c r="M107" s="282"/>
      <c r="N107" s="282"/>
      <c r="O107" s="282"/>
      <c r="P107" s="282"/>
      <c r="Q107" s="282"/>
      <c r="R107" s="282"/>
      <c r="S107" s="233"/>
      <c r="T107" s="282"/>
      <c r="U107" s="282"/>
      <c r="V107" s="282"/>
      <c r="W107" s="233"/>
      <c r="X107" s="223"/>
      <c r="Y107" s="282"/>
      <c r="Z107" s="282"/>
      <c r="AA107" s="282"/>
    </row>
    <row r="108" spans="1:27" s="8" customFormat="1" ht="29.4" customHeight="1">
      <c r="A108" s="223">
        <v>51</v>
      </c>
      <c r="B108" s="223" t="s">
        <v>433</v>
      </c>
      <c r="C108" s="221">
        <v>8385</v>
      </c>
      <c r="D108" s="339">
        <v>167</v>
      </c>
      <c r="E108" s="221">
        <v>85</v>
      </c>
      <c r="F108" s="223" t="s">
        <v>2453</v>
      </c>
      <c r="G108" s="223">
        <v>6</v>
      </c>
      <c r="H108" s="223">
        <v>1</v>
      </c>
      <c r="I108" s="223">
        <v>24</v>
      </c>
      <c r="J108" s="236">
        <f>SUM(G108*400+H108*100+I108)</f>
        <v>2524</v>
      </c>
      <c r="K108" s="233"/>
      <c r="L108" s="236">
        <f t="shared" si="2"/>
        <v>2524</v>
      </c>
      <c r="M108" s="282"/>
      <c r="N108" s="282"/>
      <c r="O108" s="282"/>
      <c r="P108" s="282"/>
      <c r="Q108" s="282"/>
      <c r="R108" s="282"/>
      <c r="S108" s="233"/>
      <c r="T108" s="282"/>
      <c r="U108" s="282"/>
      <c r="V108" s="282"/>
      <c r="W108" s="233"/>
      <c r="X108" s="223">
        <v>51</v>
      </c>
      <c r="Y108" s="282" t="s">
        <v>63</v>
      </c>
      <c r="Z108" s="282" t="s">
        <v>2551</v>
      </c>
      <c r="AA108" s="282" t="s">
        <v>2552</v>
      </c>
    </row>
    <row r="109" spans="1:27" s="8" customFormat="1" ht="29.4" customHeight="1">
      <c r="A109" s="223">
        <v>52</v>
      </c>
      <c r="B109" s="223" t="s">
        <v>459</v>
      </c>
      <c r="C109" s="221" t="s">
        <v>249</v>
      </c>
      <c r="D109" s="339">
        <v>53</v>
      </c>
      <c r="E109" s="221" t="s">
        <v>249</v>
      </c>
      <c r="F109" s="223" t="s">
        <v>2453</v>
      </c>
      <c r="G109" s="223">
        <v>18</v>
      </c>
      <c r="H109" s="223">
        <v>2</v>
      </c>
      <c r="I109" s="223">
        <v>29</v>
      </c>
      <c r="J109" s="236">
        <f>SUM(G109*400+H109*100+I109)</f>
        <v>7429</v>
      </c>
      <c r="K109" s="233"/>
      <c r="L109" s="236">
        <f t="shared" si="2"/>
        <v>7429</v>
      </c>
      <c r="M109" s="282"/>
      <c r="N109" s="282"/>
      <c r="O109" s="282"/>
      <c r="P109" s="282"/>
      <c r="Q109" s="282"/>
      <c r="R109" s="282"/>
      <c r="S109" s="233"/>
      <c r="T109" s="282"/>
      <c r="U109" s="282"/>
      <c r="V109" s="282"/>
      <c r="W109" s="233"/>
      <c r="X109" s="223">
        <v>52</v>
      </c>
      <c r="Y109" s="282" t="s">
        <v>63</v>
      </c>
      <c r="Z109" s="282" t="s">
        <v>2553</v>
      </c>
      <c r="AA109" s="282" t="s">
        <v>2554</v>
      </c>
    </row>
    <row r="110" spans="1:27" s="8" customFormat="1" ht="29.4" customHeight="1">
      <c r="A110" s="223"/>
      <c r="B110" s="302" t="s">
        <v>112</v>
      </c>
      <c r="C110" s="221" t="s">
        <v>84</v>
      </c>
      <c r="D110" s="339">
        <v>194</v>
      </c>
      <c r="E110" s="221" t="s">
        <v>249</v>
      </c>
      <c r="F110" s="223"/>
      <c r="G110" s="223">
        <v>7</v>
      </c>
      <c r="H110" s="279" t="s">
        <v>73</v>
      </c>
      <c r="I110" s="279" t="s">
        <v>73</v>
      </c>
      <c r="J110" s="236">
        <f>SUM(G110*400)</f>
        <v>2800</v>
      </c>
      <c r="K110" s="233"/>
      <c r="L110" s="236">
        <f t="shared" si="2"/>
        <v>2800</v>
      </c>
      <c r="M110" s="282"/>
      <c r="N110" s="282"/>
      <c r="O110" s="282"/>
      <c r="P110" s="282"/>
      <c r="Q110" s="282"/>
      <c r="R110" s="282"/>
      <c r="S110" s="233"/>
      <c r="T110" s="282"/>
      <c r="U110" s="282"/>
      <c r="V110" s="282"/>
      <c r="W110" s="233"/>
      <c r="X110" s="223"/>
      <c r="Y110" s="282"/>
      <c r="Z110" s="282"/>
      <c r="AA110" s="282"/>
    </row>
    <row r="111" spans="1:27" s="8" customFormat="1" ht="29.4" customHeight="1">
      <c r="A111" s="223">
        <v>53</v>
      </c>
      <c r="B111" s="223" t="s">
        <v>433</v>
      </c>
      <c r="C111" s="221">
        <v>8233</v>
      </c>
      <c r="D111" s="339">
        <v>169</v>
      </c>
      <c r="E111" s="221">
        <v>33</v>
      </c>
      <c r="F111" s="223" t="s">
        <v>2453</v>
      </c>
      <c r="G111" s="223">
        <v>18</v>
      </c>
      <c r="H111" s="223">
        <v>1</v>
      </c>
      <c r="I111" s="279" t="s">
        <v>219</v>
      </c>
      <c r="J111" s="236">
        <f>SUM(G111*400+H111*100+I111)</f>
        <v>7309</v>
      </c>
      <c r="K111" s="233"/>
      <c r="L111" s="236">
        <f t="shared" si="2"/>
        <v>7309</v>
      </c>
      <c r="M111" s="282"/>
      <c r="N111" s="282"/>
      <c r="O111" s="282"/>
      <c r="P111" s="282"/>
      <c r="Q111" s="282"/>
      <c r="R111" s="282"/>
      <c r="S111" s="233"/>
      <c r="T111" s="282"/>
      <c r="U111" s="282"/>
      <c r="V111" s="282"/>
      <c r="W111" s="233"/>
      <c r="X111" s="223">
        <v>53</v>
      </c>
      <c r="Y111" s="282" t="s">
        <v>63</v>
      </c>
      <c r="Z111" s="282" t="s">
        <v>2555</v>
      </c>
      <c r="AA111" s="282" t="s">
        <v>2556</v>
      </c>
    </row>
    <row r="112" spans="1:27" s="8" customFormat="1" ht="29.4" customHeight="1">
      <c r="A112" s="223">
        <v>54</v>
      </c>
      <c r="B112" s="223" t="s">
        <v>433</v>
      </c>
      <c r="C112" s="221">
        <v>1123</v>
      </c>
      <c r="D112" s="339">
        <v>30</v>
      </c>
      <c r="E112" s="221">
        <v>23</v>
      </c>
      <c r="F112" s="223" t="s">
        <v>2453</v>
      </c>
      <c r="G112" s="223">
        <v>15</v>
      </c>
      <c r="H112" s="223">
        <v>1</v>
      </c>
      <c r="I112" s="279" t="s">
        <v>276</v>
      </c>
      <c r="J112" s="236">
        <f>SUM(G112*400+H112*100+I112)</f>
        <v>6107</v>
      </c>
      <c r="K112" s="233"/>
      <c r="L112" s="236">
        <f t="shared" si="2"/>
        <v>6107</v>
      </c>
      <c r="M112" s="282"/>
      <c r="N112" s="282"/>
      <c r="O112" s="282"/>
      <c r="P112" s="282"/>
      <c r="Q112" s="282"/>
      <c r="R112" s="282"/>
      <c r="S112" s="233"/>
      <c r="T112" s="282"/>
      <c r="U112" s="282"/>
      <c r="V112" s="282"/>
      <c r="W112" s="233"/>
      <c r="X112" s="223">
        <v>54</v>
      </c>
      <c r="Y112" s="282" t="s">
        <v>70</v>
      </c>
      <c r="Z112" s="282" t="s">
        <v>2557</v>
      </c>
      <c r="AA112" s="282" t="s">
        <v>2558</v>
      </c>
    </row>
    <row r="113" spans="1:27" s="8" customFormat="1" ht="29.4" customHeight="1">
      <c r="A113" s="223"/>
      <c r="B113" s="223" t="s">
        <v>433</v>
      </c>
      <c r="C113" s="221">
        <v>1114</v>
      </c>
      <c r="D113" s="339">
        <v>65</v>
      </c>
      <c r="E113" s="221">
        <v>14</v>
      </c>
      <c r="F113" s="223"/>
      <c r="G113" s="223">
        <v>15</v>
      </c>
      <c r="H113" s="223">
        <v>1</v>
      </c>
      <c r="I113" s="279">
        <v>97</v>
      </c>
      <c r="J113" s="236">
        <f>SUM(G113*400+H113*100+I113)</f>
        <v>6197</v>
      </c>
      <c r="K113" s="233"/>
      <c r="L113" s="236">
        <f t="shared" si="2"/>
        <v>6197</v>
      </c>
      <c r="M113" s="282"/>
      <c r="N113" s="282"/>
      <c r="O113" s="282"/>
      <c r="P113" s="282"/>
      <c r="Q113" s="282"/>
      <c r="R113" s="282"/>
      <c r="S113" s="233"/>
      <c r="T113" s="282"/>
      <c r="U113" s="282"/>
      <c r="V113" s="282"/>
      <c r="W113" s="233"/>
      <c r="X113" s="223"/>
      <c r="Y113" s="282"/>
      <c r="Z113" s="282"/>
      <c r="AA113" s="282"/>
    </row>
    <row r="114" spans="1:27" s="8" customFormat="1" ht="24" customHeight="1">
      <c r="A114" s="223">
        <v>55</v>
      </c>
      <c r="B114" s="223" t="s">
        <v>433</v>
      </c>
      <c r="C114" s="221">
        <v>2163</v>
      </c>
      <c r="D114" s="339">
        <v>90</v>
      </c>
      <c r="E114" s="221">
        <v>63</v>
      </c>
      <c r="F114" s="223" t="s">
        <v>2453</v>
      </c>
      <c r="G114" s="223">
        <v>15</v>
      </c>
      <c r="H114" s="279" t="s">
        <v>73</v>
      </c>
      <c r="I114" s="279" t="s">
        <v>73</v>
      </c>
      <c r="J114" s="236">
        <f>SUM(G114*400)</f>
        <v>6000</v>
      </c>
      <c r="K114" s="233"/>
      <c r="L114" s="236">
        <f t="shared" si="2"/>
        <v>6000</v>
      </c>
      <c r="M114" s="282"/>
      <c r="N114" s="282"/>
      <c r="O114" s="282"/>
      <c r="P114" s="282"/>
      <c r="Q114" s="282"/>
      <c r="R114" s="282"/>
      <c r="S114" s="233"/>
      <c r="T114" s="282"/>
      <c r="U114" s="282"/>
      <c r="V114" s="282"/>
      <c r="W114" s="233"/>
      <c r="X114" s="223">
        <v>55</v>
      </c>
      <c r="Y114" s="282" t="s">
        <v>63</v>
      </c>
      <c r="Z114" s="282" t="s">
        <v>2559</v>
      </c>
      <c r="AA114" s="282" t="s">
        <v>2560</v>
      </c>
    </row>
    <row r="115" spans="1:27" s="8" customFormat="1" ht="24" customHeight="1">
      <c r="A115" s="223"/>
      <c r="B115" s="223" t="s">
        <v>433</v>
      </c>
      <c r="C115" s="221">
        <v>1057</v>
      </c>
      <c r="D115" s="339">
        <v>86</v>
      </c>
      <c r="E115" s="221">
        <v>57</v>
      </c>
      <c r="F115" s="223" t="s">
        <v>2453</v>
      </c>
      <c r="G115" s="223">
        <v>12</v>
      </c>
      <c r="H115" s="279">
        <v>3</v>
      </c>
      <c r="I115" s="279">
        <v>84</v>
      </c>
      <c r="J115" s="236">
        <f>SUM(G115*400)</f>
        <v>4800</v>
      </c>
      <c r="K115" s="233"/>
      <c r="L115" s="236">
        <f t="shared" ref="L115" si="4">SUM(G115*400+H115*100+I115)</f>
        <v>5184</v>
      </c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33"/>
      <c r="X115" s="223"/>
      <c r="Y115" s="282" t="s">
        <v>70</v>
      </c>
      <c r="Z115" s="282" t="s">
        <v>2561</v>
      </c>
      <c r="AA115" s="282" t="s">
        <v>2560</v>
      </c>
    </row>
    <row r="116" spans="1:27" s="8" customFormat="1" ht="24" customHeight="1">
      <c r="A116" s="223"/>
      <c r="B116" s="223" t="s">
        <v>2562</v>
      </c>
      <c r="C116" s="221" t="s">
        <v>84</v>
      </c>
      <c r="D116" s="339" t="s">
        <v>243</v>
      </c>
      <c r="E116" s="221" t="s">
        <v>84</v>
      </c>
      <c r="F116" s="223" t="s">
        <v>2453</v>
      </c>
      <c r="G116" s="223">
        <v>4</v>
      </c>
      <c r="H116" s="279" t="s">
        <v>73</v>
      </c>
      <c r="I116" s="279" t="s">
        <v>73</v>
      </c>
      <c r="J116" s="236">
        <f>SUM(G116*400)</f>
        <v>1600</v>
      </c>
      <c r="K116" s="333">
        <v>1253</v>
      </c>
      <c r="L116" s="236"/>
      <c r="M116" s="282"/>
      <c r="N116" s="282"/>
      <c r="O116" s="282"/>
      <c r="P116" s="282"/>
      <c r="Q116" s="282"/>
      <c r="R116" s="282"/>
      <c r="S116" s="282">
        <v>132</v>
      </c>
      <c r="T116" s="282"/>
      <c r="U116" s="282"/>
      <c r="V116" s="233">
        <v>40</v>
      </c>
      <c r="W116" s="233"/>
      <c r="X116" s="223"/>
      <c r="Y116" s="282"/>
      <c r="Z116" s="282"/>
    </row>
    <row r="117" spans="1:27" s="8" customFormat="1" ht="24" customHeight="1">
      <c r="A117" s="223"/>
      <c r="B117" s="223"/>
      <c r="C117" s="221"/>
      <c r="D117" s="339"/>
      <c r="E117" s="221"/>
      <c r="F117" s="223"/>
      <c r="G117" s="223"/>
      <c r="H117" s="223"/>
      <c r="I117" s="223"/>
      <c r="J117" s="236"/>
      <c r="K117" s="233"/>
      <c r="L117" s="236"/>
      <c r="M117" s="282">
        <v>347</v>
      </c>
      <c r="N117" s="282"/>
      <c r="O117" s="282"/>
      <c r="P117" s="282"/>
      <c r="Q117" s="321">
        <v>1386</v>
      </c>
      <c r="R117" s="321"/>
      <c r="S117" s="282"/>
      <c r="T117" s="282">
        <v>24</v>
      </c>
      <c r="U117" s="282"/>
      <c r="V117" s="233">
        <v>30</v>
      </c>
      <c r="W117" s="233"/>
      <c r="X117" s="223"/>
      <c r="Y117" s="282"/>
      <c r="Z117" s="282"/>
      <c r="AA117" s="282"/>
    </row>
    <row r="118" spans="1:27" s="8" customFormat="1" ht="24" customHeight="1">
      <c r="A118" s="223"/>
      <c r="B118" s="223"/>
      <c r="C118" s="221"/>
      <c r="D118" s="339"/>
      <c r="E118" s="221"/>
      <c r="F118" s="223"/>
      <c r="G118" s="223"/>
      <c r="H118" s="223"/>
      <c r="I118" s="223"/>
      <c r="J118" s="236"/>
      <c r="K118" s="233"/>
      <c r="L118" s="236"/>
      <c r="M118" s="282"/>
      <c r="N118" s="282"/>
      <c r="O118" s="282"/>
      <c r="P118" s="282"/>
      <c r="Q118" s="282"/>
      <c r="R118" s="282"/>
      <c r="S118" s="282"/>
      <c r="T118" s="282">
        <v>20</v>
      </c>
      <c r="U118" s="282"/>
      <c r="V118" s="233">
        <v>20</v>
      </c>
      <c r="W118" s="233"/>
      <c r="X118" s="223"/>
      <c r="Y118" s="282"/>
      <c r="Z118" s="282"/>
      <c r="AA118" s="282"/>
    </row>
    <row r="119" spans="1:27" s="8" customFormat="1" ht="24" customHeight="1">
      <c r="A119" s="223"/>
      <c r="B119" s="223"/>
      <c r="C119" s="221"/>
      <c r="D119" s="339"/>
      <c r="E119" s="221"/>
      <c r="F119" s="223"/>
      <c r="G119" s="223"/>
      <c r="H119" s="223"/>
      <c r="I119" s="223"/>
      <c r="J119" s="236"/>
      <c r="K119" s="233"/>
      <c r="L119" s="236"/>
      <c r="M119" s="282"/>
      <c r="N119" s="282"/>
      <c r="O119" s="282"/>
      <c r="P119" s="282"/>
      <c r="Q119" s="282"/>
      <c r="R119" s="282"/>
      <c r="S119" s="282"/>
      <c r="T119" s="282">
        <v>110</v>
      </c>
      <c r="U119" s="282"/>
      <c r="V119" s="233">
        <v>16</v>
      </c>
      <c r="W119" s="233"/>
      <c r="X119" s="223"/>
      <c r="Y119" s="282"/>
      <c r="Z119" s="282"/>
      <c r="AA119" s="282"/>
    </row>
    <row r="120" spans="1:27" s="8" customFormat="1" ht="24" customHeight="1">
      <c r="A120" s="223"/>
      <c r="B120" s="223"/>
      <c r="C120" s="221"/>
      <c r="D120" s="339"/>
      <c r="E120" s="221"/>
      <c r="F120" s="223"/>
      <c r="G120" s="223"/>
      <c r="H120" s="223"/>
      <c r="I120" s="223"/>
      <c r="J120" s="282"/>
      <c r="K120" s="233"/>
      <c r="L120" s="282"/>
      <c r="M120" s="282"/>
      <c r="N120" s="282"/>
      <c r="O120" s="282"/>
      <c r="P120" s="282"/>
      <c r="Q120" s="282"/>
      <c r="R120" s="282"/>
      <c r="S120" s="282"/>
      <c r="T120" s="282">
        <v>272</v>
      </c>
      <c r="U120" s="282"/>
      <c r="V120" s="233">
        <v>16</v>
      </c>
      <c r="W120" s="233"/>
      <c r="X120" s="223"/>
      <c r="Y120" s="282"/>
      <c r="Z120" s="282"/>
      <c r="AA120" s="282"/>
    </row>
    <row r="121" spans="1:27" s="8" customFormat="1" ht="24" customHeight="1">
      <c r="A121" s="223"/>
      <c r="B121" s="223"/>
      <c r="C121" s="221"/>
      <c r="D121" s="339"/>
      <c r="E121" s="221"/>
      <c r="F121" s="223"/>
      <c r="G121" s="223"/>
      <c r="H121" s="223"/>
      <c r="I121" s="223"/>
      <c r="J121" s="282"/>
      <c r="K121" s="233"/>
      <c r="L121" s="282"/>
      <c r="M121" s="282"/>
      <c r="N121" s="282"/>
      <c r="O121" s="282"/>
      <c r="P121" s="282"/>
      <c r="Q121" s="282"/>
      <c r="R121" s="282"/>
      <c r="S121" s="282"/>
      <c r="T121" s="282">
        <v>153</v>
      </c>
      <c r="U121" s="282"/>
      <c r="V121" s="233">
        <v>16</v>
      </c>
      <c r="W121" s="233"/>
      <c r="X121" s="223"/>
      <c r="Y121" s="282"/>
      <c r="Z121" s="282"/>
      <c r="AA121" s="282"/>
    </row>
    <row r="122" spans="1:27" s="8" customFormat="1" ht="24" customHeight="1">
      <c r="A122" s="282"/>
      <c r="B122" s="282"/>
      <c r="C122" s="221"/>
      <c r="D122" s="341"/>
      <c r="E122" s="221"/>
      <c r="F122" s="282"/>
      <c r="G122" s="282"/>
      <c r="H122" s="282"/>
      <c r="I122" s="282"/>
      <c r="J122" s="282"/>
      <c r="K122" s="233"/>
      <c r="L122" s="282"/>
      <c r="M122" s="282"/>
      <c r="N122" s="282"/>
      <c r="O122" s="282"/>
      <c r="P122" s="282"/>
      <c r="Q122" s="282"/>
      <c r="R122" s="282"/>
      <c r="S122" s="282">
        <v>51</v>
      </c>
      <c r="T122" s="282"/>
      <c r="U122" s="282"/>
      <c r="V122" s="233">
        <v>30</v>
      </c>
      <c r="W122" s="233"/>
      <c r="X122" s="282"/>
      <c r="Y122" s="282"/>
      <c r="Z122" s="282"/>
      <c r="AA122" s="282"/>
    </row>
    <row r="123" spans="1:27" s="8" customFormat="1" ht="24" customHeight="1">
      <c r="A123" s="282"/>
      <c r="B123" s="282"/>
      <c r="C123" s="221"/>
      <c r="D123" s="341"/>
      <c r="E123" s="221"/>
      <c r="F123" s="282"/>
      <c r="G123" s="282"/>
      <c r="H123" s="282"/>
      <c r="I123" s="282"/>
      <c r="J123" s="282"/>
      <c r="K123" s="233"/>
      <c r="L123" s="282"/>
      <c r="M123" s="282"/>
      <c r="N123" s="282"/>
      <c r="O123" s="282"/>
      <c r="P123" s="282"/>
      <c r="Q123" s="282"/>
      <c r="R123" s="282"/>
      <c r="S123" s="282"/>
      <c r="T123" s="282">
        <v>176</v>
      </c>
      <c r="U123" s="282"/>
      <c r="V123" s="233">
        <v>30</v>
      </c>
      <c r="W123" s="233"/>
      <c r="X123" s="282"/>
      <c r="Y123" s="282"/>
      <c r="Z123" s="282"/>
      <c r="AA123" s="282"/>
    </row>
    <row r="124" spans="1:27" s="8" customFormat="1" ht="24" customHeight="1">
      <c r="A124" s="282"/>
      <c r="B124" s="282"/>
      <c r="C124" s="221"/>
      <c r="D124" s="341"/>
      <c r="E124" s="221"/>
      <c r="F124" s="282"/>
      <c r="G124" s="282"/>
      <c r="H124" s="282"/>
      <c r="I124" s="282"/>
      <c r="J124" s="282"/>
      <c r="K124" s="233"/>
      <c r="L124" s="282"/>
      <c r="M124" s="282"/>
      <c r="N124" s="282"/>
      <c r="O124" s="282"/>
      <c r="P124" s="282"/>
      <c r="Q124" s="282"/>
      <c r="R124" s="282"/>
      <c r="S124" s="282"/>
      <c r="T124" s="282">
        <v>315</v>
      </c>
      <c r="U124" s="282"/>
      <c r="V124" s="233">
        <v>30</v>
      </c>
      <c r="W124" s="233"/>
      <c r="X124" s="282"/>
      <c r="Y124" s="282"/>
      <c r="Z124" s="282"/>
      <c r="AA124" s="282"/>
    </row>
    <row r="125" spans="1:27" s="8" customFormat="1" ht="24" customHeight="1">
      <c r="A125" s="282"/>
      <c r="B125" s="282"/>
      <c r="C125" s="221"/>
      <c r="D125" s="341"/>
      <c r="E125" s="221"/>
      <c r="F125" s="282"/>
      <c r="G125" s="282"/>
      <c r="H125" s="282"/>
      <c r="I125" s="282"/>
      <c r="J125" s="282"/>
      <c r="K125" s="233"/>
      <c r="L125" s="282"/>
      <c r="M125" s="282"/>
      <c r="N125" s="282"/>
      <c r="O125" s="282"/>
      <c r="P125" s="282"/>
      <c r="Q125" s="282"/>
      <c r="R125" s="282"/>
      <c r="S125" s="282"/>
      <c r="T125" s="282">
        <v>190</v>
      </c>
      <c r="U125" s="282"/>
      <c r="V125" s="233">
        <v>30</v>
      </c>
      <c r="W125" s="233"/>
      <c r="X125" s="282"/>
      <c r="Y125" s="282"/>
      <c r="Z125" s="282"/>
      <c r="AA125" s="282"/>
    </row>
    <row r="126" spans="1:27" s="8" customFormat="1" ht="24" customHeight="1">
      <c r="A126" s="282"/>
      <c r="B126" s="282"/>
      <c r="C126" s="221"/>
      <c r="D126" s="341"/>
      <c r="E126" s="221"/>
      <c r="F126" s="282"/>
      <c r="G126" s="282"/>
      <c r="H126" s="282"/>
      <c r="I126" s="282"/>
      <c r="J126" s="282"/>
      <c r="K126" s="233"/>
      <c r="L126" s="282"/>
      <c r="M126" s="282"/>
      <c r="N126" s="282"/>
      <c r="O126" s="282"/>
      <c r="P126" s="282"/>
      <c r="Q126" s="282"/>
      <c r="R126" s="282"/>
      <c r="S126" s="282"/>
      <c r="T126" s="282">
        <v>126</v>
      </c>
      <c r="U126" s="282"/>
      <c r="V126" s="233">
        <v>30</v>
      </c>
      <c r="W126" s="233"/>
      <c r="X126" s="282"/>
      <c r="Y126" s="282"/>
      <c r="Z126" s="282"/>
      <c r="AA126" s="282"/>
    </row>
    <row r="127" spans="1:27" s="8" customFormat="1" ht="24" customHeight="1">
      <c r="A127" s="223">
        <v>56</v>
      </c>
      <c r="B127" s="223" t="s">
        <v>433</v>
      </c>
      <c r="C127" s="221">
        <v>5321</v>
      </c>
      <c r="D127" s="339">
        <v>130</v>
      </c>
      <c r="E127" s="221">
        <v>21</v>
      </c>
      <c r="F127" s="223" t="s">
        <v>2453</v>
      </c>
      <c r="G127" s="223">
        <v>7</v>
      </c>
      <c r="H127" s="223">
        <v>3</v>
      </c>
      <c r="I127" s="223">
        <v>49</v>
      </c>
      <c r="J127" s="236">
        <f>SUM(G127*400+H127*100+I127)</f>
        <v>3149</v>
      </c>
      <c r="K127" s="233"/>
      <c r="L127" s="236">
        <f t="shared" ref="L127:L190" si="5">SUM(G127*400+H127*100+I127)</f>
        <v>3149</v>
      </c>
      <c r="M127" s="282"/>
      <c r="N127" s="282"/>
      <c r="O127" s="282"/>
      <c r="P127" s="282"/>
      <c r="Q127" s="282"/>
      <c r="R127" s="282"/>
      <c r="S127" s="233"/>
      <c r="T127" s="282"/>
      <c r="U127" s="282"/>
      <c r="V127" s="282"/>
      <c r="W127" s="233"/>
      <c r="X127" s="223">
        <v>56</v>
      </c>
      <c r="Y127" s="282" t="s">
        <v>86</v>
      </c>
      <c r="Z127" s="282" t="s">
        <v>2563</v>
      </c>
      <c r="AA127" s="282" t="s">
        <v>2564</v>
      </c>
    </row>
    <row r="128" spans="1:27" s="8" customFormat="1" ht="23.4" customHeight="1">
      <c r="A128" s="223">
        <v>57</v>
      </c>
      <c r="B128" s="223" t="s">
        <v>433</v>
      </c>
      <c r="C128" s="221">
        <v>1103</v>
      </c>
      <c r="D128" s="339">
        <v>69</v>
      </c>
      <c r="E128" s="221">
        <v>3</v>
      </c>
      <c r="F128" s="223" t="s">
        <v>2453</v>
      </c>
      <c r="G128" s="223">
        <v>5</v>
      </c>
      <c r="H128" s="279" t="s">
        <v>73</v>
      </c>
      <c r="I128" s="279" t="s">
        <v>73</v>
      </c>
      <c r="J128" s="236">
        <v>2000</v>
      </c>
      <c r="K128" s="233"/>
      <c r="L128" s="236">
        <f t="shared" si="5"/>
        <v>2000</v>
      </c>
      <c r="M128" s="282"/>
      <c r="N128" s="282"/>
      <c r="O128" s="282"/>
      <c r="P128" s="282"/>
      <c r="Q128" s="282"/>
      <c r="R128" s="282"/>
      <c r="S128" s="233"/>
      <c r="T128" s="282"/>
      <c r="U128" s="282"/>
      <c r="V128" s="282"/>
      <c r="W128" s="233"/>
      <c r="X128" s="223">
        <v>57</v>
      </c>
      <c r="Y128" s="282" t="s">
        <v>63</v>
      </c>
      <c r="Z128" s="282" t="s">
        <v>2565</v>
      </c>
      <c r="AA128" s="282" t="s">
        <v>2566</v>
      </c>
    </row>
    <row r="129" spans="1:27" s="8" customFormat="1" ht="23.4" customHeight="1">
      <c r="A129" s="223"/>
      <c r="B129" s="223" t="s">
        <v>433</v>
      </c>
      <c r="C129" s="221">
        <v>1102</v>
      </c>
      <c r="D129" s="339">
        <v>70</v>
      </c>
      <c r="E129" s="221">
        <v>2</v>
      </c>
      <c r="F129" s="223"/>
      <c r="G129" s="223">
        <v>5</v>
      </c>
      <c r="H129" s="223">
        <v>3</v>
      </c>
      <c r="I129" s="279" t="s">
        <v>102</v>
      </c>
      <c r="J129" s="236">
        <f>SUM(G129*400+H129*100+I129)</f>
        <v>2303</v>
      </c>
      <c r="K129" s="233"/>
      <c r="L129" s="236">
        <f t="shared" si="5"/>
        <v>2303</v>
      </c>
      <c r="M129" s="282"/>
      <c r="N129" s="282"/>
      <c r="O129" s="282"/>
      <c r="P129" s="282"/>
      <c r="Q129" s="282"/>
      <c r="R129" s="282"/>
      <c r="S129" s="233"/>
      <c r="T129" s="282"/>
      <c r="U129" s="282"/>
      <c r="V129" s="282"/>
      <c r="W129" s="233"/>
      <c r="X129" s="223"/>
      <c r="Y129" s="282"/>
      <c r="Z129" s="282"/>
      <c r="AA129" s="282"/>
    </row>
    <row r="130" spans="1:27" s="8" customFormat="1" ht="23.4" customHeight="1">
      <c r="A130" s="223"/>
      <c r="B130" s="223" t="s">
        <v>433</v>
      </c>
      <c r="C130" s="221" t="s">
        <v>249</v>
      </c>
      <c r="D130" s="339">
        <v>145</v>
      </c>
      <c r="E130" s="221" t="s">
        <v>249</v>
      </c>
      <c r="F130" s="223"/>
      <c r="G130" s="223">
        <v>9</v>
      </c>
      <c r="H130" s="279" t="s">
        <v>73</v>
      </c>
      <c r="I130" s="279" t="s">
        <v>73</v>
      </c>
      <c r="J130" s="236">
        <f>SUM(G130*400)</f>
        <v>3600</v>
      </c>
      <c r="K130" s="233"/>
      <c r="L130" s="236">
        <f t="shared" si="5"/>
        <v>3600</v>
      </c>
      <c r="M130" s="282"/>
      <c r="N130" s="282"/>
      <c r="O130" s="282"/>
      <c r="P130" s="282"/>
      <c r="Q130" s="282"/>
      <c r="R130" s="282"/>
      <c r="S130" s="233"/>
      <c r="T130" s="282"/>
      <c r="U130" s="282"/>
      <c r="V130" s="282"/>
      <c r="W130" s="233"/>
      <c r="X130" s="223"/>
      <c r="Y130" s="282"/>
      <c r="Z130" s="282"/>
      <c r="AA130" s="282"/>
    </row>
    <row r="131" spans="1:27" s="8" customFormat="1" ht="23.4" customHeight="1">
      <c r="A131" s="223">
        <v>58</v>
      </c>
      <c r="B131" s="223" t="s">
        <v>433</v>
      </c>
      <c r="C131" s="221">
        <v>1116</v>
      </c>
      <c r="D131" s="339">
        <v>67</v>
      </c>
      <c r="E131" s="221">
        <v>16</v>
      </c>
      <c r="F131" s="223" t="s">
        <v>2453</v>
      </c>
      <c r="G131" s="223">
        <v>24</v>
      </c>
      <c r="H131" s="279" t="s">
        <v>73</v>
      </c>
      <c r="I131" s="223">
        <v>36</v>
      </c>
      <c r="J131" s="236">
        <f>SUM(G131*400+I131)</f>
        <v>9636</v>
      </c>
      <c r="K131" s="233"/>
      <c r="L131" s="236">
        <f t="shared" si="5"/>
        <v>9636</v>
      </c>
      <c r="M131" s="282"/>
      <c r="N131" s="282"/>
      <c r="O131" s="282"/>
      <c r="P131" s="282"/>
      <c r="Q131" s="282"/>
      <c r="R131" s="282"/>
      <c r="S131" s="233"/>
      <c r="T131" s="282"/>
      <c r="U131" s="282"/>
      <c r="V131" s="282"/>
      <c r="W131" s="233"/>
      <c r="X131" s="223">
        <v>58</v>
      </c>
      <c r="Y131" s="282" t="s">
        <v>63</v>
      </c>
      <c r="Z131" s="282" t="s">
        <v>2567</v>
      </c>
      <c r="AA131" s="282" t="s">
        <v>2568</v>
      </c>
    </row>
    <row r="132" spans="1:27" s="8" customFormat="1" ht="23.4" customHeight="1">
      <c r="A132" s="223">
        <v>59</v>
      </c>
      <c r="B132" s="223" t="s">
        <v>433</v>
      </c>
      <c r="C132" s="221">
        <v>4535</v>
      </c>
      <c r="D132" s="339">
        <v>47</v>
      </c>
      <c r="E132" s="221">
        <v>35</v>
      </c>
      <c r="F132" s="223" t="s">
        <v>2453</v>
      </c>
      <c r="G132" s="223">
        <v>16</v>
      </c>
      <c r="H132" s="223">
        <v>3</v>
      </c>
      <c r="I132" s="279" t="s">
        <v>73</v>
      </c>
      <c r="J132" s="236">
        <f>SUM(G132*400+H132*100)</f>
        <v>6700</v>
      </c>
      <c r="K132" s="233"/>
      <c r="L132" s="236">
        <f t="shared" si="5"/>
        <v>6700</v>
      </c>
      <c r="M132" s="282"/>
      <c r="N132" s="282"/>
      <c r="O132" s="282"/>
      <c r="P132" s="282"/>
      <c r="Q132" s="282"/>
      <c r="R132" s="282"/>
      <c r="S132" s="233"/>
      <c r="T132" s="282"/>
      <c r="U132" s="282"/>
      <c r="V132" s="282"/>
      <c r="W132" s="233"/>
      <c r="X132" s="223">
        <v>59</v>
      </c>
      <c r="Y132" s="282" t="s">
        <v>70</v>
      </c>
      <c r="Z132" s="282" t="s">
        <v>2569</v>
      </c>
      <c r="AA132" s="282" t="s">
        <v>2570</v>
      </c>
    </row>
    <row r="133" spans="1:27" s="8" customFormat="1" ht="23.4" customHeight="1">
      <c r="A133" s="223">
        <v>60</v>
      </c>
      <c r="B133" s="223" t="s">
        <v>433</v>
      </c>
      <c r="C133" s="221">
        <v>7534</v>
      </c>
      <c r="D133" s="339">
        <v>46</v>
      </c>
      <c r="E133" s="221">
        <v>34</v>
      </c>
      <c r="F133" s="223" t="s">
        <v>2453</v>
      </c>
      <c r="G133" s="223">
        <v>12</v>
      </c>
      <c r="H133" s="223">
        <v>1</v>
      </c>
      <c r="I133" s="223">
        <v>80</v>
      </c>
      <c r="J133" s="236">
        <f>SUM(G133*400+H133*100+I133)</f>
        <v>4980</v>
      </c>
      <c r="K133" s="233"/>
      <c r="L133" s="236">
        <f t="shared" si="5"/>
        <v>4980</v>
      </c>
      <c r="M133" s="282"/>
      <c r="N133" s="282"/>
      <c r="O133" s="282"/>
      <c r="P133" s="282"/>
      <c r="Q133" s="282"/>
      <c r="R133" s="282"/>
      <c r="S133" s="233"/>
      <c r="T133" s="282"/>
      <c r="U133" s="282"/>
      <c r="V133" s="282"/>
      <c r="W133" s="233"/>
      <c r="X133" s="223">
        <v>60</v>
      </c>
      <c r="Y133" s="282" t="s">
        <v>86</v>
      </c>
      <c r="Z133" s="282" t="s">
        <v>2571</v>
      </c>
      <c r="AA133" s="282" t="s">
        <v>2572</v>
      </c>
    </row>
    <row r="134" spans="1:27" s="8" customFormat="1" ht="23.4" customHeight="1">
      <c r="A134" s="223"/>
      <c r="B134" s="223" t="s">
        <v>433</v>
      </c>
      <c r="C134" s="221">
        <v>1129</v>
      </c>
      <c r="D134" s="339">
        <v>24</v>
      </c>
      <c r="E134" s="221">
        <v>29</v>
      </c>
      <c r="F134" s="223"/>
      <c r="G134" s="223">
        <v>14</v>
      </c>
      <c r="H134" s="223">
        <v>3</v>
      </c>
      <c r="I134" s="223">
        <v>70</v>
      </c>
      <c r="J134" s="236">
        <f>SUM(G134*400+H134*100+I134)</f>
        <v>5970</v>
      </c>
      <c r="K134" s="233"/>
      <c r="L134" s="236">
        <f t="shared" si="5"/>
        <v>5970</v>
      </c>
      <c r="M134" s="282"/>
      <c r="N134" s="282"/>
      <c r="O134" s="282"/>
      <c r="P134" s="282"/>
      <c r="Q134" s="282"/>
      <c r="R134" s="282"/>
      <c r="S134" s="233"/>
      <c r="T134" s="282"/>
      <c r="U134" s="282"/>
      <c r="V134" s="282"/>
      <c r="W134" s="233"/>
      <c r="X134" s="223"/>
      <c r="Y134" s="282"/>
      <c r="Z134" s="282"/>
      <c r="AA134" s="282"/>
    </row>
    <row r="135" spans="1:27" s="8" customFormat="1" ht="23.4" customHeight="1">
      <c r="A135" s="223">
        <v>61</v>
      </c>
      <c r="B135" s="223" t="s">
        <v>433</v>
      </c>
      <c r="C135" s="221">
        <v>1118</v>
      </c>
      <c r="D135" s="339">
        <v>108</v>
      </c>
      <c r="E135" s="221">
        <v>108</v>
      </c>
      <c r="F135" s="223" t="s">
        <v>2453</v>
      </c>
      <c r="G135" s="238">
        <v>10</v>
      </c>
      <c r="H135" s="279" t="s">
        <v>73</v>
      </c>
      <c r="I135" s="279" t="s">
        <v>73</v>
      </c>
      <c r="J135" s="236">
        <f>SUM(G135*400)</f>
        <v>4000</v>
      </c>
      <c r="K135" s="233"/>
      <c r="L135" s="236">
        <f t="shared" si="5"/>
        <v>4000</v>
      </c>
      <c r="M135" s="282"/>
      <c r="N135" s="282"/>
      <c r="O135" s="282"/>
      <c r="P135" s="282"/>
      <c r="Q135" s="282"/>
      <c r="R135" s="282"/>
      <c r="S135" s="233"/>
      <c r="T135" s="282"/>
      <c r="U135" s="282"/>
      <c r="V135" s="282"/>
      <c r="W135" s="233"/>
      <c r="X135" s="223">
        <v>61</v>
      </c>
      <c r="Y135" s="282" t="s">
        <v>63</v>
      </c>
      <c r="Z135" s="282" t="s">
        <v>2573</v>
      </c>
      <c r="AA135" s="282" t="s">
        <v>2574</v>
      </c>
    </row>
    <row r="136" spans="1:27" s="8" customFormat="1" ht="23.4" customHeight="1">
      <c r="A136" s="223">
        <v>62</v>
      </c>
      <c r="B136" s="223" t="s">
        <v>433</v>
      </c>
      <c r="C136" s="221">
        <v>1486</v>
      </c>
      <c r="D136" s="339">
        <v>69</v>
      </c>
      <c r="E136" s="221">
        <v>86</v>
      </c>
      <c r="F136" s="223" t="s">
        <v>2453</v>
      </c>
      <c r="G136" s="238">
        <v>10</v>
      </c>
      <c r="H136" s="238">
        <v>1</v>
      </c>
      <c r="I136" s="238">
        <v>93</v>
      </c>
      <c r="J136" s="236">
        <f>SUM(G136*400+H136*100+I136)</f>
        <v>4193</v>
      </c>
      <c r="K136" s="233"/>
      <c r="L136" s="236">
        <f t="shared" si="5"/>
        <v>4193</v>
      </c>
      <c r="M136" s="282"/>
      <c r="N136" s="282"/>
      <c r="O136" s="282"/>
      <c r="P136" s="282"/>
      <c r="Q136" s="282"/>
      <c r="R136" s="282"/>
      <c r="S136" s="233"/>
      <c r="T136" s="282"/>
      <c r="U136" s="282"/>
      <c r="V136" s="282"/>
      <c r="W136" s="233"/>
      <c r="X136" s="223">
        <v>62</v>
      </c>
      <c r="Y136" s="282" t="s">
        <v>63</v>
      </c>
      <c r="Z136" s="282" t="s">
        <v>2575</v>
      </c>
      <c r="AA136" s="282" t="s">
        <v>2576</v>
      </c>
    </row>
    <row r="137" spans="1:27" s="8" customFormat="1" ht="23.4" customHeight="1">
      <c r="A137" s="223">
        <v>63</v>
      </c>
      <c r="B137" s="223" t="s">
        <v>459</v>
      </c>
      <c r="C137" s="221">
        <v>583</v>
      </c>
      <c r="D137" s="339">
        <v>42</v>
      </c>
      <c r="E137" s="221">
        <v>33</v>
      </c>
      <c r="F137" s="223" t="s">
        <v>2453</v>
      </c>
      <c r="G137" s="223">
        <v>10</v>
      </c>
      <c r="H137" s="279" t="s">
        <v>73</v>
      </c>
      <c r="I137" s="279" t="s">
        <v>73</v>
      </c>
      <c r="J137" s="236">
        <f>SUM(G137*400)</f>
        <v>4000</v>
      </c>
      <c r="K137" s="233"/>
      <c r="L137" s="236">
        <f t="shared" si="5"/>
        <v>4000</v>
      </c>
      <c r="M137" s="282"/>
      <c r="N137" s="282"/>
      <c r="O137" s="282"/>
      <c r="P137" s="282"/>
      <c r="Q137" s="282"/>
      <c r="R137" s="282"/>
      <c r="S137" s="233"/>
      <c r="T137" s="282"/>
      <c r="U137" s="282"/>
      <c r="V137" s="282"/>
      <c r="W137" s="233"/>
      <c r="X137" s="223">
        <v>63</v>
      </c>
      <c r="Y137" s="282" t="s">
        <v>70</v>
      </c>
      <c r="Z137" s="282" t="s">
        <v>2577</v>
      </c>
      <c r="AA137" s="282" t="s">
        <v>2578</v>
      </c>
    </row>
    <row r="138" spans="1:27" s="8" customFormat="1" ht="23.4" customHeight="1">
      <c r="A138" s="223">
        <v>64</v>
      </c>
      <c r="B138" s="223" t="s">
        <v>433</v>
      </c>
      <c r="C138" s="221">
        <v>866</v>
      </c>
      <c r="D138" s="339">
        <v>31</v>
      </c>
      <c r="E138" s="221">
        <v>66</v>
      </c>
      <c r="F138" s="223" t="s">
        <v>2453</v>
      </c>
      <c r="G138" s="223">
        <v>20</v>
      </c>
      <c r="H138" s="223">
        <v>3</v>
      </c>
      <c r="I138" s="223">
        <v>74</v>
      </c>
      <c r="J138" s="236">
        <f>SUM(G138*400+H138*100+I138)</f>
        <v>8374</v>
      </c>
      <c r="K138" s="233"/>
      <c r="L138" s="236">
        <f t="shared" si="5"/>
        <v>8374</v>
      </c>
      <c r="M138" s="282"/>
      <c r="N138" s="282"/>
      <c r="O138" s="282"/>
      <c r="P138" s="282"/>
      <c r="Q138" s="282"/>
      <c r="R138" s="282"/>
      <c r="S138" s="233"/>
      <c r="T138" s="282"/>
      <c r="U138" s="282"/>
      <c r="V138" s="282"/>
      <c r="W138" s="233"/>
      <c r="X138" s="223">
        <v>64</v>
      </c>
      <c r="Y138" s="282" t="s">
        <v>63</v>
      </c>
      <c r="Z138" s="282" t="s">
        <v>2579</v>
      </c>
      <c r="AA138" s="282" t="s">
        <v>2580</v>
      </c>
    </row>
    <row r="139" spans="1:27" s="8" customFormat="1" ht="23.4" customHeight="1">
      <c r="A139" s="223">
        <v>65</v>
      </c>
      <c r="B139" s="223" t="s">
        <v>106</v>
      </c>
      <c r="C139" s="221" t="s">
        <v>249</v>
      </c>
      <c r="D139" s="240" t="s">
        <v>249</v>
      </c>
      <c r="E139" s="221" t="s">
        <v>249</v>
      </c>
      <c r="F139" s="222" t="s">
        <v>2453</v>
      </c>
      <c r="G139" s="223">
        <v>10</v>
      </c>
      <c r="H139" s="279" t="s">
        <v>73</v>
      </c>
      <c r="I139" s="279" t="s">
        <v>73</v>
      </c>
      <c r="J139" s="236">
        <v>4000</v>
      </c>
      <c r="K139" s="233"/>
      <c r="L139" s="236">
        <f t="shared" si="5"/>
        <v>4000</v>
      </c>
      <c r="M139" s="282"/>
      <c r="N139" s="282"/>
      <c r="O139" s="282"/>
      <c r="P139" s="282"/>
      <c r="Q139" s="282"/>
      <c r="R139" s="282"/>
      <c r="S139" s="233"/>
      <c r="T139" s="282"/>
      <c r="U139" s="282"/>
      <c r="V139" s="282"/>
      <c r="W139" s="233"/>
      <c r="X139" s="223">
        <v>65</v>
      </c>
      <c r="Y139" s="282" t="s">
        <v>70</v>
      </c>
      <c r="Z139" s="282" t="s">
        <v>2581</v>
      </c>
      <c r="AA139" s="282" t="s">
        <v>2582</v>
      </c>
    </row>
    <row r="140" spans="1:27" s="8" customFormat="1" ht="23.4" customHeight="1">
      <c r="A140" s="223">
        <v>66</v>
      </c>
      <c r="B140" s="223" t="s">
        <v>433</v>
      </c>
      <c r="C140" s="221">
        <v>5597</v>
      </c>
      <c r="D140" s="339">
        <v>138</v>
      </c>
      <c r="E140" s="221">
        <v>97</v>
      </c>
      <c r="F140" s="223" t="s">
        <v>2453</v>
      </c>
      <c r="G140" s="223">
        <v>10</v>
      </c>
      <c r="H140" s="223">
        <v>2</v>
      </c>
      <c r="I140" s="223">
        <v>98</v>
      </c>
      <c r="J140" s="236">
        <f>SUM(G140*400+H140*100+I140)</f>
        <v>4298</v>
      </c>
      <c r="K140" s="233"/>
      <c r="L140" s="236">
        <f t="shared" si="5"/>
        <v>4298</v>
      </c>
      <c r="M140" s="282"/>
      <c r="N140" s="282"/>
      <c r="O140" s="282"/>
      <c r="P140" s="282"/>
      <c r="Q140" s="282"/>
      <c r="R140" s="282"/>
      <c r="S140" s="233"/>
      <c r="T140" s="282"/>
      <c r="U140" s="282"/>
      <c r="V140" s="282"/>
      <c r="W140" s="233"/>
      <c r="X140" s="223">
        <v>66</v>
      </c>
      <c r="Y140" s="282" t="s">
        <v>63</v>
      </c>
      <c r="Z140" s="282" t="s">
        <v>2583</v>
      </c>
      <c r="AA140" s="282" t="s">
        <v>2584</v>
      </c>
    </row>
    <row r="141" spans="1:27" s="8" customFormat="1" ht="23.4" customHeight="1">
      <c r="A141" s="223">
        <v>67</v>
      </c>
      <c r="B141" s="223" t="s">
        <v>433</v>
      </c>
      <c r="C141" s="221">
        <v>1043</v>
      </c>
      <c r="D141" s="339">
        <v>81</v>
      </c>
      <c r="E141" s="221">
        <v>43</v>
      </c>
      <c r="F141" s="223" t="s">
        <v>2453</v>
      </c>
      <c r="G141" s="223">
        <v>21</v>
      </c>
      <c r="H141" s="223">
        <v>1</v>
      </c>
      <c r="I141" s="279" t="s">
        <v>73</v>
      </c>
      <c r="J141" s="236">
        <f>SUM(G141*400+H141)</f>
        <v>8401</v>
      </c>
      <c r="K141" s="233"/>
      <c r="L141" s="236">
        <f t="shared" si="5"/>
        <v>8500</v>
      </c>
      <c r="M141" s="282"/>
      <c r="N141" s="282"/>
      <c r="O141" s="282"/>
      <c r="P141" s="282"/>
      <c r="Q141" s="282"/>
      <c r="R141" s="282"/>
      <c r="S141" s="233"/>
      <c r="T141" s="282"/>
      <c r="U141" s="282"/>
      <c r="V141" s="282"/>
      <c r="W141" s="233"/>
      <c r="X141" s="223">
        <v>67</v>
      </c>
      <c r="Y141" s="282" t="s">
        <v>70</v>
      </c>
      <c r="Z141" s="282" t="s">
        <v>2585</v>
      </c>
      <c r="AA141" s="282" t="s">
        <v>2586</v>
      </c>
    </row>
    <row r="142" spans="1:27" s="8" customFormat="1" ht="23.4" customHeight="1">
      <c r="A142" s="223"/>
      <c r="B142" s="223" t="s">
        <v>433</v>
      </c>
      <c r="C142" s="221">
        <v>6648</v>
      </c>
      <c r="D142" s="339">
        <v>156</v>
      </c>
      <c r="E142" s="221">
        <v>48</v>
      </c>
      <c r="F142" s="223"/>
      <c r="G142" s="223">
        <v>5</v>
      </c>
      <c r="H142" s="223">
        <v>3</v>
      </c>
      <c r="I142" s="223">
        <v>49</v>
      </c>
      <c r="J142" s="236">
        <f>SUM(G142*400+H142*100+I142)</f>
        <v>2349</v>
      </c>
      <c r="K142" s="233"/>
      <c r="L142" s="236">
        <f t="shared" si="5"/>
        <v>2349</v>
      </c>
      <c r="M142" s="282"/>
      <c r="N142" s="282"/>
      <c r="O142" s="282"/>
      <c r="P142" s="282"/>
      <c r="Q142" s="282"/>
      <c r="R142" s="282"/>
      <c r="S142" s="233"/>
      <c r="T142" s="282"/>
      <c r="U142" s="282"/>
      <c r="V142" s="282"/>
      <c r="W142" s="233"/>
      <c r="X142" s="223"/>
      <c r="Y142" s="282"/>
      <c r="Z142" s="282"/>
      <c r="AA142" s="282"/>
    </row>
    <row r="143" spans="1:27" s="15" customFormat="1" ht="23.4" customHeight="1">
      <c r="A143" s="261">
        <v>68</v>
      </c>
      <c r="B143" s="261" t="s">
        <v>433</v>
      </c>
      <c r="C143" s="255" t="s">
        <v>249</v>
      </c>
      <c r="D143" s="339">
        <v>54</v>
      </c>
      <c r="E143" s="255" t="s">
        <v>249</v>
      </c>
      <c r="F143" s="261" t="s">
        <v>2453</v>
      </c>
      <c r="G143" s="261">
        <v>17</v>
      </c>
      <c r="H143" s="279" t="s">
        <v>73</v>
      </c>
      <c r="I143" s="279" t="s">
        <v>73</v>
      </c>
      <c r="J143" s="236">
        <f>SUM(G143*400)</f>
        <v>6800</v>
      </c>
      <c r="K143" s="283"/>
      <c r="L143" s="236">
        <f t="shared" si="5"/>
        <v>6800</v>
      </c>
      <c r="M143" s="314"/>
      <c r="N143" s="314"/>
      <c r="O143" s="314"/>
      <c r="P143" s="314"/>
      <c r="Q143" s="314"/>
      <c r="R143" s="314"/>
      <c r="S143" s="233"/>
      <c r="T143" s="314"/>
      <c r="U143" s="314"/>
      <c r="V143" s="314"/>
      <c r="W143" s="283"/>
      <c r="X143" s="261">
        <v>68</v>
      </c>
      <c r="Y143" s="314" t="s">
        <v>63</v>
      </c>
      <c r="Z143" s="314" t="s">
        <v>2587</v>
      </c>
      <c r="AA143" s="314" t="s">
        <v>2588</v>
      </c>
    </row>
    <row r="144" spans="1:27" s="15" customFormat="1" ht="23.4" customHeight="1">
      <c r="A144" s="261"/>
      <c r="B144" s="261" t="s">
        <v>433</v>
      </c>
      <c r="C144" s="255" t="s">
        <v>249</v>
      </c>
      <c r="D144" s="339">
        <v>53</v>
      </c>
      <c r="E144" s="255" t="s">
        <v>249</v>
      </c>
      <c r="F144" s="223"/>
      <c r="G144" s="261">
        <v>28</v>
      </c>
      <c r="H144" s="279" t="s">
        <v>73</v>
      </c>
      <c r="I144" s="279" t="s">
        <v>73</v>
      </c>
      <c r="J144" s="236">
        <f>SUM(G144*400)</f>
        <v>11200</v>
      </c>
      <c r="K144" s="283"/>
      <c r="L144" s="236">
        <f t="shared" si="5"/>
        <v>11200</v>
      </c>
      <c r="M144" s="314"/>
      <c r="N144" s="314"/>
      <c r="O144" s="314"/>
      <c r="P144" s="314"/>
      <c r="Q144" s="314"/>
      <c r="R144" s="314"/>
      <c r="S144" s="233"/>
      <c r="T144" s="314"/>
      <c r="U144" s="314"/>
      <c r="V144" s="314"/>
      <c r="W144" s="283"/>
      <c r="X144" s="261"/>
      <c r="Y144" s="314"/>
      <c r="Z144" s="314"/>
      <c r="AA144" s="314"/>
    </row>
    <row r="145" spans="1:27" s="15" customFormat="1" ht="23.4" customHeight="1">
      <c r="A145" s="261"/>
      <c r="B145" s="261" t="s">
        <v>433</v>
      </c>
      <c r="C145" s="255" t="s">
        <v>249</v>
      </c>
      <c r="D145" s="339">
        <v>59</v>
      </c>
      <c r="E145" s="255" t="s">
        <v>249</v>
      </c>
      <c r="F145" s="261"/>
      <c r="G145" s="261">
        <v>6</v>
      </c>
      <c r="H145" s="279" t="s">
        <v>73</v>
      </c>
      <c r="I145" s="279" t="s">
        <v>73</v>
      </c>
      <c r="J145" s="236">
        <f>SUM(G145*400)</f>
        <v>2400</v>
      </c>
      <c r="K145" s="283"/>
      <c r="L145" s="236">
        <f t="shared" si="5"/>
        <v>2400</v>
      </c>
      <c r="M145" s="314"/>
      <c r="N145" s="314"/>
      <c r="O145" s="314"/>
      <c r="P145" s="314"/>
      <c r="Q145" s="314"/>
      <c r="R145" s="314"/>
      <c r="S145" s="233"/>
      <c r="T145" s="314"/>
      <c r="U145" s="314"/>
      <c r="V145" s="314"/>
      <c r="W145" s="283"/>
      <c r="X145" s="261"/>
      <c r="Y145" s="314"/>
      <c r="Z145" s="314"/>
      <c r="AA145" s="314"/>
    </row>
    <row r="146" spans="1:27" s="8" customFormat="1" ht="22.2" customHeight="1">
      <c r="A146" s="223">
        <v>69</v>
      </c>
      <c r="B146" s="223" t="s">
        <v>433</v>
      </c>
      <c r="C146" s="221">
        <v>8392</v>
      </c>
      <c r="D146" s="339">
        <v>175</v>
      </c>
      <c r="E146" s="221">
        <v>92</v>
      </c>
      <c r="F146" s="223" t="s">
        <v>2453</v>
      </c>
      <c r="G146" s="223">
        <v>5</v>
      </c>
      <c r="H146" s="279" t="s">
        <v>73</v>
      </c>
      <c r="I146" s="279" t="s">
        <v>73</v>
      </c>
      <c r="J146" s="236">
        <f>SUM(G146*400)</f>
        <v>2000</v>
      </c>
      <c r="K146" s="233"/>
      <c r="L146" s="236">
        <f t="shared" si="5"/>
        <v>2000</v>
      </c>
      <c r="M146" s="282"/>
      <c r="N146" s="282"/>
      <c r="O146" s="282"/>
      <c r="P146" s="282"/>
      <c r="Q146" s="282"/>
      <c r="R146" s="282"/>
      <c r="S146" s="233"/>
      <c r="T146" s="282"/>
      <c r="U146" s="282"/>
      <c r="V146" s="282"/>
      <c r="W146" s="233"/>
      <c r="X146" s="223">
        <v>69</v>
      </c>
      <c r="Y146" s="282" t="s">
        <v>70</v>
      </c>
      <c r="Z146" s="282" t="s">
        <v>2589</v>
      </c>
      <c r="AA146" s="282" t="s">
        <v>2590</v>
      </c>
    </row>
    <row r="147" spans="1:27" s="8" customFormat="1" ht="22.2" customHeight="1">
      <c r="A147" s="223"/>
      <c r="B147" s="223" t="s">
        <v>433</v>
      </c>
      <c r="C147" s="221">
        <v>4670</v>
      </c>
      <c r="D147" s="339">
        <v>41</v>
      </c>
      <c r="E147" s="221">
        <v>70</v>
      </c>
      <c r="F147" s="223"/>
      <c r="G147" s="223">
        <v>9</v>
      </c>
      <c r="H147" s="223">
        <v>2</v>
      </c>
      <c r="I147" s="223"/>
      <c r="J147" s="236">
        <f>SUM(G147*400+H147*100+I147)</f>
        <v>3800</v>
      </c>
      <c r="K147" s="233"/>
      <c r="L147" s="236">
        <f t="shared" si="5"/>
        <v>3800</v>
      </c>
      <c r="M147" s="282"/>
      <c r="N147" s="282"/>
      <c r="O147" s="282"/>
      <c r="P147" s="282"/>
      <c r="Q147" s="282"/>
      <c r="R147" s="282"/>
      <c r="S147" s="233"/>
      <c r="T147" s="282"/>
      <c r="U147" s="282"/>
      <c r="V147" s="282"/>
      <c r="W147" s="233"/>
      <c r="X147" s="223"/>
      <c r="Y147" s="282"/>
      <c r="Z147" s="282"/>
      <c r="AA147" s="282"/>
    </row>
    <row r="148" spans="1:27" s="8" customFormat="1" ht="22.2" customHeight="1">
      <c r="A148" s="223"/>
      <c r="B148" s="223" t="s">
        <v>433</v>
      </c>
      <c r="C148" s="221">
        <v>5514</v>
      </c>
      <c r="D148" s="339">
        <v>68</v>
      </c>
      <c r="E148" s="221">
        <v>14</v>
      </c>
      <c r="F148" s="223"/>
      <c r="G148" s="223">
        <v>10</v>
      </c>
      <c r="H148" s="223">
        <v>1</v>
      </c>
      <c r="I148" s="223">
        <v>60</v>
      </c>
      <c r="J148" s="236">
        <f>SUM(G148*400+H148*100+I148)</f>
        <v>4160</v>
      </c>
      <c r="K148" s="233"/>
      <c r="L148" s="236">
        <f t="shared" si="5"/>
        <v>4160</v>
      </c>
      <c r="M148" s="282"/>
      <c r="N148" s="282"/>
      <c r="O148" s="282"/>
      <c r="P148" s="282"/>
      <c r="Q148" s="282"/>
      <c r="R148" s="282"/>
      <c r="S148" s="233"/>
      <c r="T148" s="282"/>
      <c r="U148" s="282"/>
      <c r="V148" s="282"/>
      <c r="W148" s="233"/>
      <c r="X148" s="223"/>
      <c r="Y148" s="282"/>
      <c r="Z148" s="282"/>
      <c r="AA148" s="282"/>
    </row>
    <row r="149" spans="1:27" s="8" customFormat="1" ht="22.2" customHeight="1">
      <c r="A149" s="223">
        <v>70</v>
      </c>
      <c r="B149" s="302" t="s">
        <v>112</v>
      </c>
      <c r="C149" s="221" t="s">
        <v>249</v>
      </c>
      <c r="D149" s="339">
        <v>313</v>
      </c>
      <c r="E149" s="221" t="s">
        <v>249</v>
      </c>
      <c r="F149" s="223" t="s">
        <v>2453</v>
      </c>
      <c r="G149" s="223">
        <v>35</v>
      </c>
      <c r="H149" s="279" t="s">
        <v>73</v>
      </c>
      <c r="I149" s="279" t="s">
        <v>73</v>
      </c>
      <c r="J149" s="236">
        <f>SUM(G149*400)</f>
        <v>14000</v>
      </c>
      <c r="K149" s="233"/>
      <c r="L149" s="236">
        <f t="shared" si="5"/>
        <v>14000</v>
      </c>
      <c r="M149" s="282"/>
      <c r="N149" s="282"/>
      <c r="O149" s="282"/>
      <c r="P149" s="282"/>
      <c r="Q149" s="282"/>
      <c r="R149" s="282"/>
      <c r="S149" s="233"/>
      <c r="T149" s="282"/>
      <c r="U149" s="282"/>
      <c r="V149" s="282"/>
      <c r="W149" s="233"/>
      <c r="X149" s="223">
        <v>70</v>
      </c>
      <c r="Y149" s="282" t="s">
        <v>86</v>
      </c>
      <c r="Z149" s="282" t="s">
        <v>2591</v>
      </c>
      <c r="AA149" s="282" t="s">
        <v>2592</v>
      </c>
    </row>
    <row r="150" spans="1:27" s="8" customFormat="1" ht="22.2" customHeight="1">
      <c r="A150" s="223"/>
      <c r="B150" s="223" t="s">
        <v>112</v>
      </c>
      <c r="C150" s="221" t="s">
        <v>249</v>
      </c>
      <c r="D150" s="339" t="s">
        <v>84</v>
      </c>
      <c r="E150" s="221" t="s">
        <v>249</v>
      </c>
      <c r="F150" s="223"/>
      <c r="G150" s="223">
        <v>5</v>
      </c>
      <c r="H150" s="279" t="s">
        <v>73</v>
      </c>
      <c r="I150" s="279" t="s">
        <v>73</v>
      </c>
      <c r="J150" s="236">
        <v>2000</v>
      </c>
      <c r="K150" s="233"/>
      <c r="L150" s="236">
        <f t="shared" si="5"/>
        <v>2000</v>
      </c>
      <c r="M150" s="282"/>
      <c r="N150" s="282"/>
      <c r="O150" s="282"/>
      <c r="P150" s="282"/>
      <c r="Q150" s="282"/>
      <c r="R150" s="282"/>
      <c r="S150" s="233"/>
      <c r="T150" s="282"/>
      <c r="U150" s="282"/>
      <c r="V150" s="282"/>
      <c r="W150" s="233"/>
      <c r="X150" s="223"/>
      <c r="Y150" s="282"/>
      <c r="Z150" s="282"/>
      <c r="AA150" s="282"/>
    </row>
    <row r="151" spans="1:27" s="8" customFormat="1" ht="22.2" customHeight="1">
      <c r="A151" s="223">
        <v>71</v>
      </c>
      <c r="B151" s="223" t="s">
        <v>433</v>
      </c>
      <c r="C151" s="221">
        <v>3678</v>
      </c>
      <c r="D151" s="339">
        <v>47</v>
      </c>
      <c r="E151" s="221">
        <v>78</v>
      </c>
      <c r="F151" s="223" t="s">
        <v>2453</v>
      </c>
      <c r="G151" s="223">
        <v>21</v>
      </c>
      <c r="H151" s="223">
        <v>2</v>
      </c>
      <c r="I151" s="223">
        <v>66</v>
      </c>
      <c r="J151" s="236">
        <f>SUM(G151*400+H151*100+I151)</f>
        <v>8666</v>
      </c>
      <c r="K151" s="233"/>
      <c r="L151" s="236">
        <f t="shared" si="5"/>
        <v>8666</v>
      </c>
      <c r="M151" s="282"/>
      <c r="N151" s="282"/>
      <c r="O151" s="282"/>
      <c r="P151" s="282"/>
      <c r="Q151" s="282"/>
      <c r="R151" s="282"/>
      <c r="S151" s="233"/>
      <c r="T151" s="282"/>
      <c r="U151" s="282"/>
      <c r="V151" s="282"/>
      <c r="W151" s="233"/>
      <c r="X151" s="223">
        <v>71</v>
      </c>
      <c r="Y151" s="282" t="s">
        <v>70</v>
      </c>
      <c r="Z151" s="282" t="s">
        <v>2593</v>
      </c>
      <c r="AA151" s="282" t="s">
        <v>2594</v>
      </c>
    </row>
    <row r="152" spans="1:27" s="8" customFormat="1" ht="22.2" customHeight="1">
      <c r="A152" s="223"/>
      <c r="B152" s="223" t="s">
        <v>433</v>
      </c>
      <c r="C152" s="221">
        <v>1589</v>
      </c>
      <c r="D152" s="339">
        <v>61</v>
      </c>
      <c r="E152" s="221">
        <v>89</v>
      </c>
      <c r="F152" s="223"/>
      <c r="G152" s="223">
        <v>7</v>
      </c>
      <c r="H152" s="279" t="s">
        <v>73</v>
      </c>
      <c r="I152" s="279" t="s">
        <v>73</v>
      </c>
      <c r="J152" s="236">
        <f>SUM(G152*400)</f>
        <v>2800</v>
      </c>
      <c r="K152" s="233"/>
      <c r="L152" s="236">
        <f t="shared" si="5"/>
        <v>2800</v>
      </c>
      <c r="M152" s="282"/>
      <c r="N152" s="282"/>
      <c r="O152" s="282"/>
      <c r="P152" s="282"/>
      <c r="Q152" s="282"/>
      <c r="R152" s="282"/>
      <c r="S152" s="233"/>
      <c r="T152" s="282"/>
      <c r="U152" s="282"/>
      <c r="V152" s="282"/>
      <c r="W152" s="233"/>
      <c r="X152" s="223"/>
      <c r="Y152" s="282"/>
      <c r="Z152" s="282"/>
      <c r="AA152" s="282"/>
    </row>
    <row r="153" spans="1:27" s="8" customFormat="1" ht="22.2" customHeight="1">
      <c r="A153" s="223">
        <v>72</v>
      </c>
      <c r="B153" s="223" t="s">
        <v>433</v>
      </c>
      <c r="C153" s="221">
        <v>1143</v>
      </c>
      <c r="D153" s="339">
        <v>88</v>
      </c>
      <c r="E153" s="221">
        <v>43</v>
      </c>
      <c r="F153" s="223" t="s">
        <v>2453</v>
      </c>
      <c r="G153" s="223">
        <v>21</v>
      </c>
      <c r="H153" s="223">
        <v>2</v>
      </c>
      <c r="I153" s="223">
        <v>87</v>
      </c>
      <c r="J153" s="236">
        <f>SUM(G153*400+H153*100+I153)</f>
        <v>8687</v>
      </c>
      <c r="K153" s="233"/>
      <c r="L153" s="236">
        <f t="shared" si="5"/>
        <v>8687</v>
      </c>
      <c r="M153" s="282"/>
      <c r="N153" s="282"/>
      <c r="O153" s="282"/>
      <c r="P153" s="282"/>
      <c r="Q153" s="282"/>
      <c r="R153" s="282"/>
      <c r="S153" s="233"/>
      <c r="T153" s="282"/>
      <c r="U153" s="282"/>
      <c r="V153" s="282"/>
      <c r="W153" s="233"/>
      <c r="X153" s="223">
        <v>72</v>
      </c>
      <c r="Y153" s="282" t="s">
        <v>70</v>
      </c>
      <c r="Z153" s="282" t="s">
        <v>2595</v>
      </c>
      <c r="AA153" s="282" t="s">
        <v>2596</v>
      </c>
    </row>
    <row r="154" spans="1:27" s="8" customFormat="1" ht="22.2" customHeight="1">
      <c r="A154" s="223">
        <v>73</v>
      </c>
      <c r="B154" s="223" t="s">
        <v>433</v>
      </c>
      <c r="C154" s="221">
        <v>1059</v>
      </c>
      <c r="D154" s="339">
        <v>89</v>
      </c>
      <c r="E154" s="221">
        <v>59</v>
      </c>
      <c r="F154" s="223" t="s">
        <v>2453</v>
      </c>
      <c r="G154" s="223">
        <v>10</v>
      </c>
      <c r="H154" s="223">
        <v>3</v>
      </c>
      <c r="I154" s="279" t="s">
        <v>2599</v>
      </c>
      <c r="J154" s="236">
        <f>SUM(G154*400+H154*100+I154)</f>
        <v>4332</v>
      </c>
      <c r="K154" s="233"/>
      <c r="L154" s="236">
        <f t="shared" si="5"/>
        <v>4332</v>
      </c>
      <c r="M154" s="282"/>
      <c r="N154" s="282"/>
      <c r="O154" s="282"/>
      <c r="P154" s="282"/>
      <c r="Q154" s="282"/>
      <c r="R154" s="282"/>
      <c r="S154" s="233"/>
      <c r="T154" s="282"/>
      <c r="U154" s="282"/>
      <c r="V154" s="282"/>
      <c r="W154" s="233"/>
      <c r="X154" s="223">
        <v>73</v>
      </c>
      <c r="Y154" s="282" t="s">
        <v>63</v>
      </c>
      <c r="Z154" s="282" t="s">
        <v>2597</v>
      </c>
      <c r="AA154" s="282" t="s">
        <v>2598</v>
      </c>
    </row>
    <row r="155" spans="1:27" s="8" customFormat="1" ht="22.2" customHeight="1">
      <c r="A155" s="223"/>
      <c r="B155" s="223" t="s">
        <v>433</v>
      </c>
      <c r="C155" s="221">
        <v>5320</v>
      </c>
      <c r="D155" s="339">
        <v>128</v>
      </c>
      <c r="E155" s="221">
        <v>20</v>
      </c>
      <c r="F155" s="223"/>
      <c r="G155" s="223">
        <v>9</v>
      </c>
      <c r="H155" s="279" t="s">
        <v>73</v>
      </c>
      <c r="I155" s="223">
        <v>20</v>
      </c>
      <c r="J155" s="236">
        <f>SUM(G155*400+I155)</f>
        <v>3620</v>
      </c>
      <c r="K155" s="233"/>
      <c r="L155" s="236">
        <f t="shared" si="5"/>
        <v>3620</v>
      </c>
      <c r="M155" s="282"/>
      <c r="N155" s="282"/>
      <c r="O155" s="282"/>
      <c r="P155" s="282"/>
      <c r="Q155" s="282"/>
      <c r="R155" s="282"/>
      <c r="S155" s="233"/>
      <c r="T155" s="282"/>
      <c r="U155" s="282"/>
      <c r="V155" s="282"/>
      <c r="W155" s="233"/>
      <c r="X155" s="223"/>
      <c r="Y155" s="282"/>
      <c r="Z155" s="282"/>
      <c r="AA155" s="282"/>
    </row>
    <row r="156" spans="1:27" s="8" customFormat="1" ht="22.2" customHeight="1">
      <c r="A156" s="223">
        <v>74</v>
      </c>
      <c r="B156" s="223" t="s">
        <v>471</v>
      </c>
      <c r="C156" s="221">
        <v>76454</v>
      </c>
      <c r="D156" s="339">
        <v>11</v>
      </c>
      <c r="E156" s="221">
        <v>1045</v>
      </c>
      <c r="F156" s="223" t="s">
        <v>2453</v>
      </c>
      <c r="G156" s="238">
        <v>13</v>
      </c>
      <c r="H156" s="279" t="s">
        <v>73</v>
      </c>
      <c r="I156" s="238">
        <v>83</v>
      </c>
      <c r="J156" s="236">
        <f>SUM(G156*400+I156)</f>
        <v>5283</v>
      </c>
      <c r="K156" s="233"/>
      <c r="L156" s="236">
        <f t="shared" si="5"/>
        <v>5283</v>
      </c>
      <c r="M156" s="282"/>
      <c r="N156" s="282"/>
      <c r="O156" s="282"/>
      <c r="P156" s="282"/>
      <c r="Q156" s="282"/>
      <c r="R156" s="282"/>
      <c r="S156" s="233"/>
      <c r="T156" s="282"/>
      <c r="U156" s="282"/>
      <c r="V156" s="282"/>
      <c r="W156" s="233"/>
      <c r="X156" s="223">
        <v>74</v>
      </c>
      <c r="Y156" s="282" t="s">
        <v>70</v>
      </c>
      <c r="Z156" s="282" t="s">
        <v>2600</v>
      </c>
      <c r="AA156" s="282" t="s">
        <v>2601</v>
      </c>
    </row>
    <row r="157" spans="1:27" s="8" customFormat="1" ht="22.2" customHeight="1">
      <c r="A157" s="223">
        <v>75</v>
      </c>
      <c r="B157" s="223" t="s">
        <v>433</v>
      </c>
      <c r="C157" s="221">
        <v>1132</v>
      </c>
      <c r="D157" s="339">
        <v>22</v>
      </c>
      <c r="E157" s="221">
        <v>32</v>
      </c>
      <c r="F157" s="223" t="s">
        <v>2453</v>
      </c>
      <c r="G157" s="238">
        <v>28</v>
      </c>
      <c r="H157" s="279" t="s">
        <v>73</v>
      </c>
      <c r="I157" s="279" t="s">
        <v>73</v>
      </c>
      <c r="J157" s="236">
        <f>SUM(G157*400)</f>
        <v>11200</v>
      </c>
      <c r="K157" s="233"/>
      <c r="L157" s="236">
        <f t="shared" si="5"/>
        <v>11200</v>
      </c>
      <c r="M157" s="282"/>
      <c r="N157" s="282"/>
      <c r="O157" s="282"/>
      <c r="P157" s="282"/>
      <c r="Q157" s="282"/>
      <c r="R157" s="282"/>
      <c r="S157" s="233"/>
      <c r="T157" s="282"/>
      <c r="U157" s="282"/>
      <c r="V157" s="282"/>
      <c r="W157" s="233"/>
      <c r="X157" s="223">
        <v>75</v>
      </c>
      <c r="Y157" s="282" t="s">
        <v>63</v>
      </c>
      <c r="Z157" s="282" t="s">
        <v>2602</v>
      </c>
      <c r="AA157" s="282" t="s">
        <v>2603</v>
      </c>
    </row>
    <row r="158" spans="1:27" s="8" customFormat="1" ht="22.2" customHeight="1">
      <c r="A158" s="223">
        <v>76</v>
      </c>
      <c r="B158" s="223" t="s">
        <v>433</v>
      </c>
      <c r="C158" s="221">
        <v>5306</v>
      </c>
      <c r="D158" s="339">
        <v>118</v>
      </c>
      <c r="E158" s="221">
        <v>6</v>
      </c>
      <c r="F158" s="223" t="s">
        <v>2453</v>
      </c>
      <c r="G158" s="223">
        <v>13</v>
      </c>
      <c r="H158" s="223">
        <v>1</v>
      </c>
      <c r="I158" s="223">
        <v>16</v>
      </c>
      <c r="J158" s="236">
        <f>SUM(G158*400+H158*100+I158)</f>
        <v>5316</v>
      </c>
      <c r="K158" s="233"/>
      <c r="L158" s="236">
        <f t="shared" si="5"/>
        <v>5316</v>
      </c>
      <c r="M158" s="282"/>
      <c r="N158" s="282"/>
      <c r="O158" s="282"/>
      <c r="P158" s="282"/>
      <c r="Q158" s="282"/>
      <c r="R158" s="282"/>
      <c r="S158" s="233"/>
      <c r="T158" s="282"/>
      <c r="U158" s="282"/>
      <c r="V158" s="282"/>
      <c r="W158" s="233"/>
      <c r="X158" s="223">
        <v>76</v>
      </c>
      <c r="Y158" s="282" t="s">
        <v>63</v>
      </c>
      <c r="Z158" s="282" t="s">
        <v>2604</v>
      </c>
      <c r="AA158" s="282" t="s">
        <v>2605</v>
      </c>
    </row>
    <row r="159" spans="1:27" s="8" customFormat="1" ht="22.2" customHeight="1">
      <c r="A159" s="223"/>
      <c r="B159" s="223" t="s">
        <v>433</v>
      </c>
      <c r="C159" s="221">
        <v>1131</v>
      </c>
      <c r="D159" s="339">
        <v>21</v>
      </c>
      <c r="E159" s="221">
        <v>31</v>
      </c>
      <c r="F159" s="223"/>
      <c r="G159" s="223">
        <v>5</v>
      </c>
      <c r="H159" s="279" t="s">
        <v>73</v>
      </c>
      <c r="I159" s="223">
        <v>26</v>
      </c>
      <c r="J159" s="236">
        <f>SUM(G159*400+I159)</f>
        <v>2026</v>
      </c>
      <c r="K159" s="233"/>
      <c r="L159" s="236">
        <f t="shared" si="5"/>
        <v>2026</v>
      </c>
      <c r="M159" s="282"/>
      <c r="N159" s="282"/>
      <c r="O159" s="282"/>
      <c r="P159" s="282"/>
      <c r="Q159" s="282"/>
      <c r="R159" s="282"/>
      <c r="S159" s="233"/>
      <c r="T159" s="282"/>
      <c r="U159" s="282"/>
      <c r="V159" s="282"/>
      <c r="W159" s="233"/>
      <c r="X159" s="223"/>
      <c r="Y159" s="282"/>
      <c r="Z159" s="282"/>
      <c r="AA159" s="282"/>
    </row>
    <row r="160" spans="1:27" s="8" customFormat="1" ht="22.2" customHeight="1">
      <c r="A160" s="223">
        <v>77</v>
      </c>
      <c r="B160" s="223" t="s">
        <v>433</v>
      </c>
      <c r="C160" s="221">
        <v>1179</v>
      </c>
      <c r="D160" s="339">
        <v>20</v>
      </c>
      <c r="E160" s="221">
        <v>79</v>
      </c>
      <c r="F160" s="223" t="s">
        <v>2453</v>
      </c>
      <c r="G160" s="223">
        <v>19</v>
      </c>
      <c r="H160" s="223">
        <v>2</v>
      </c>
      <c r="I160" s="223">
        <v>69</v>
      </c>
      <c r="J160" s="236">
        <f>SUM(G160*400+H160*100+I160)</f>
        <v>7869</v>
      </c>
      <c r="K160" s="233"/>
      <c r="L160" s="236">
        <f t="shared" si="5"/>
        <v>7869</v>
      </c>
      <c r="M160" s="282"/>
      <c r="N160" s="282"/>
      <c r="O160" s="282"/>
      <c r="P160" s="282"/>
      <c r="Q160" s="282"/>
      <c r="R160" s="282"/>
      <c r="S160" s="233"/>
      <c r="T160" s="282"/>
      <c r="U160" s="282"/>
      <c r="V160" s="282"/>
      <c r="W160" s="233"/>
      <c r="X160" s="223">
        <v>77</v>
      </c>
      <c r="Y160" s="282" t="s">
        <v>63</v>
      </c>
      <c r="Z160" s="282" t="s">
        <v>2606</v>
      </c>
      <c r="AA160" s="282" t="s">
        <v>2607</v>
      </c>
    </row>
    <row r="161" spans="1:27" s="8" customFormat="1" ht="22.2" customHeight="1">
      <c r="A161" s="223"/>
      <c r="B161" s="223" t="s">
        <v>433</v>
      </c>
      <c r="C161" s="221">
        <v>4436</v>
      </c>
      <c r="D161" s="339">
        <v>141</v>
      </c>
      <c r="E161" s="221">
        <v>36</v>
      </c>
      <c r="F161" s="223"/>
      <c r="G161" s="223">
        <v>8</v>
      </c>
      <c r="H161" s="223">
        <v>1</v>
      </c>
      <c r="I161" s="223">
        <v>27</v>
      </c>
      <c r="J161" s="236">
        <f>SUM(G161*400+H161*100+I161)</f>
        <v>3327</v>
      </c>
      <c r="K161" s="233"/>
      <c r="L161" s="236">
        <f t="shared" si="5"/>
        <v>3327</v>
      </c>
      <c r="M161" s="282"/>
      <c r="N161" s="282"/>
      <c r="O161" s="282"/>
      <c r="P161" s="282"/>
      <c r="Q161" s="282"/>
      <c r="R161" s="282"/>
      <c r="S161" s="233"/>
      <c r="T161" s="282"/>
      <c r="U161" s="282"/>
      <c r="V161" s="282"/>
      <c r="W161" s="233"/>
      <c r="X161" s="223"/>
      <c r="Y161" s="282"/>
      <c r="Z161" s="282"/>
      <c r="AA161" s="282"/>
    </row>
    <row r="162" spans="1:27" s="8" customFormat="1" ht="22.2" customHeight="1">
      <c r="A162" s="223">
        <v>78</v>
      </c>
      <c r="B162" s="223" t="s">
        <v>433</v>
      </c>
      <c r="C162" s="221">
        <v>1051</v>
      </c>
      <c r="D162" s="339">
        <v>51</v>
      </c>
      <c r="E162" s="221">
        <v>51</v>
      </c>
      <c r="F162" s="223" t="s">
        <v>2453</v>
      </c>
      <c r="G162" s="223">
        <v>7</v>
      </c>
      <c r="H162" s="223">
        <v>3</v>
      </c>
      <c r="I162" s="223">
        <v>66</v>
      </c>
      <c r="J162" s="236">
        <f>SUM(G162*400+H162*100+I162)</f>
        <v>3166</v>
      </c>
      <c r="K162" s="233"/>
      <c r="L162" s="236">
        <f t="shared" si="5"/>
        <v>3166</v>
      </c>
      <c r="M162" s="282"/>
      <c r="N162" s="282"/>
      <c r="O162" s="282"/>
      <c r="P162" s="282"/>
      <c r="Q162" s="282"/>
      <c r="R162" s="282"/>
      <c r="S162" s="233"/>
      <c r="T162" s="282"/>
      <c r="U162" s="282"/>
      <c r="V162" s="282"/>
      <c r="W162" s="233"/>
      <c r="X162" s="223">
        <v>78</v>
      </c>
      <c r="Y162" s="282" t="s">
        <v>70</v>
      </c>
      <c r="Z162" s="282" t="s">
        <v>2608</v>
      </c>
      <c r="AA162" s="282" t="s">
        <v>2609</v>
      </c>
    </row>
    <row r="163" spans="1:27" s="8" customFormat="1" ht="22.2" customHeight="1">
      <c r="A163" s="223"/>
      <c r="B163" s="223" t="s">
        <v>433</v>
      </c>
      <c r="C163" s="221">
        <v>8443</v>
      </c>
      <c r="D163" s="339">
        <v>169</v>
      </c>
      <c r="E163" s="221">
        <v>43</v>
      </c>
      <c r="F163" s="223"/>
      <c r="G163" s="223">
        <v>7</v>
      </c>
      <c r="H163" s="223">
        <v>2</v>
      </c>
      <c r="I163" s="223">
        <v>84</v>
      </c>
      <c r="J163" s="236">
        <f>SUM(G163*400+H163*100+I163)</f>
        <v>3084</v>
      </c>
      <c r="K163" s="233"/>
      <c r="L163" s="236">
        <f t="shared" si="5"/>
        <v>3084</v>
      </c>
      <c r="M163" s="282"/>
      <c r="N163" s="282"/>
      <c r="O163" s="282"/>
      <c r="P163" s="282"/>
      <c r="Q163" s="282"/>
      <c r="R163" s="282"/>
      <c r="S163" s="233"/>
      <c r="T163" s="282"/>
      <c r="U163" s="282"/>
      <c r="V163" s="282"/>
      <c r="W163" s="233"/>
      <c r="X163" s="223"/>
      <c r="Y163" s="282"/>
      <c r="Z163" s="282"/>
      <c r="AA163" s="282"/>
    </row>
    <row r="164" spans="1:27" s="8" customFormat="1" ht="22.2" customHeight="1">
      <c r="A164" s="223"/>
      <c r="B164" s="223" t="s">
        <v>433</v>
      </c>
      <c r="C164" s="221">
        <v>1052</v>
      </c>
      <c r="D164" s="339">
        <v>52</v>
      </c>
      <c r="E164" s="221">
        <v>52</v>
      </c>
      <c r="F164" s="223"/>
      <c r="G164" s="223">
        <v>5</v>
      </c>
      <c r="H164" s="279" t="s">
        <v>73</v>
      </c>
      <c r="I164" s="279" t="s">
        <v>73</v>
      </c>
      <c r="J164" s="236">
        <v>2000</v>
      </c>
      <c r="K164" s="233"/>
      <c r="L164" s="236">
        <f t="shared" si="5"/>
        <v>2000</v>
      </c>
      <c r="M164" s="282"/>
      <c r="N164" s="282"/>
      <c r="O164" s="282"/>
      <c r="P164" s="282"/>
      <c r="Q164" s="282"/>
      <c r="R164" s="282"/>
      <c r="S164" s="233"/>
      <c r="T164" s="282"/>
      <c r="U164" s="282"/>
      <c r="V164" s="282"/>
      <c r="W164" s="233"/>
      <c r="X164" s="223"/>
      <c r="Y164" s="282"/>
      <c r="Z164" s="282"/>
      <c r="AA164" s="282"/>
    </row>
    <row r="165" spans="1:27" s="8" customFormat="1" ht="22.8" customHeight="1">
      <c r="A165" s="223">
        <v>79</v>
      </c>
      <c r="B165" s="223" t="s">
        <v>433</v>
      </c>
      <c r="C165" s="221">
        <v>2205</v>
      </c>
      <c r="D165" s="339">
        <v>71</v>
      </c>
      <c r="E165" s="221">
        <v>5</v>
      </c>
      <c r="F165" s="223" t="s">
        <v>2453</v>
      </c>
      <c r="G165" s="223">
        <v>13</v>
      </c>
      <c r="H165" s="223">
        <v>3</v>
      </c>
      <c r="I165" s="279" t="s">
        <v>78</v>
      </c>
      <c r="J165" s="236">
        <f t="shared" ref="J165:J170" si="6">SUM(G165*400+H165*100+I165)</f>
        <v>5506</v>
      </c>
      <c r="K165" s="233"/>
      <c r="L165" s="236">
        <f t="shared" si="5"/>
        <v>5506</v>
      </c>
      <c r="M165" s="282"/>
      <c r="N165" s="282"/>
      <c r="O165" s="282"/>
      <c r="P165" s="282"/>
      <c r="Q165" s="282"/>
      <c r="R165" s="282"/>
      <c r="S165" s="233"/>
      <c r="T165" s="282"/>
      <c r="U165" s="282"/>
      <c r="V165" s="282"/>
      <c r="W165" s="233"/>
      <c r="X165" s="223">
        <v>79</v>
      </c>
      <c r="Y165" s="282" t="s">
        <v>63</v>
      </c>
      <c r="Z165" s="282" t="s">
        <v>2610</v>
      </c>
      <c r="AA165" s="282" t="s">
        <v>2611</v>
      </c>
    </row>
    <row r="166" spans="1:27" s="8" customFormat="1" ht="22.8" customHeight="1">
      <c r="A166" s="223"/>
      <c r="B166" s="223" t="s">
        <v>433</v>
      </c>
      <c r="C166" s="221">
        <v>834</v>
      </c>
      <c r="D166" s="339">
        <v>52</v>
      </c>
      <c r="E166" s="221">
        <v>34</v>
      </c>
      <c r="F166" s="223"/>
      <c r="G166" s="223">
        <v>9</v>
      </c>
      <c r="H166" s="223">
        <v>3</v>
      </c>
      <c r="I166" s="279">
        <v>71</v>
      </c>
      <c r="J166" s="236">
        <f t="shared" si="6"/>
        <v>3971</v>
      </c>
      <c r="K166" s="233"/>
      <c r="L166" s="236">
        <f t="shared" si="5"/>
        <v>3971</v>
      </c>
      <c r="M166" s="282"/>
      <c r="N166" s="282"/>
      <c r="O166" s="282"/>
      <c r="P166" s="282"/>
      <c r="Q166" s="282"/>
      <c r="R166" s="282"/>
      <c r="S166" s="233"/>
      <c r="T166" s="282"/>
      <c r="U166" s="282"/>
      <c r="V166" s="282"/>
      <c r="W166" s="233"/>
      <c r="X166" s="223"/>
      <c r="Y166" s="282"/>
      <c r="Z166" s="282"/>
      <c r="AA166" s="282"/>
    </row>
    <row r="167" spans="1:27" s="8" customFormat="1" ht="22.8" customHeight="1">
      <c r="A167" s="223"/>
      <c r="B167" s="223" t="s">
        <v>433</v>
      </c>
      <c r="C167" s="221">
        <v>1137</v>
      </c>
      <c r="D167" s="339">
        <v>1</v>
      </c>
      <c r="E167" s="221">
        <v>37</v>
      </c>
      <c r="F167" s="223"/>
      <c r="G167" s="223">
        <v>6</v>
      </c>
      <c r="H167" s="223">
        <v>1</v>
      </c>
      <c r="I167" s="223">
        <v>47</v>
      </c>
      <c r="J167" s="236">
        <f t="shared" si="6"/>
        <v>2547</v>
      </c>
      <c r="K167" s="233"/>
      <c r="L167" s="236">
        <f t="shared" si="5"/>
        <v>2547</v>
      </c>
      <c r="M167" s="282"/>
      <c r="N167" s="282"/>
      <c r="O167" s="282"/>
      <c r="P167" s="282"/>
      <c r="Q167" s="282"/>
      <c r="R167" s="282"/>
      <c r="S167" s="233"/>
      <c r="T167" s="282"/>
      <c r="U167" s="282"/>
      <c r="V167" s="282"/>
      <c r="W167" s="233"/>
      <c r="X167" s="223"/>
      <c r="Y167" s="282"/>
      <c r="Z167" s="282"/>
      <c r="AA167" s="282"/>
    </row>
    <row r="168" spans="1:27" s="8" customFormat="1" ht="22.8" customHeight="1">
      <c r="A168" s="223">
        <v>80</v>
      </c>
      <c r="B168" s="223" t="s">
        <v>433</v>
      </c>
      <c r="C168" s="221" t="s">
        <v>249</v>
      </c>
      <c r="D168" s="339">
        <v>52</v>
      </c>
      <c r="E168" s="221" t="s">
        <v>249</v>
      </c>
      <c r="F168" s="223" t="s">
        <v>2453</v>
      </c>
      <c r="G168" s="223">
        <v>9</v>
      </c>
      <c r="H168" s="223">
        <v>3</v>
      </c>
      <c r="I168" s="223">
        <v>71</v>
      </c>
      <c r="J168" s="236">
        <f t="shared" si="6"/>
        <v>3971</v>
      </c>
      <c r="K168" s="233"/>
      <c r="L168" s="236">
        <f t="shared" si="5"/>
        <v>3971</v>
      </c>
      <c r="M168" s="282"/>
      <c r="N168" s="282"/>
      <c r="O168" s="282"/>
      <c r="P168" s="282"/>
      <c r="Q168" s="282"/>
      <c r="R168" s="282"/>
      <c r="S168" s="233"/>
      <c r="T168" s="282"/>
      <c r="U168" s="282"/>
      <c r="V168" s="282"/>
      <c r="W168" s="233"/>
      <c r="X168" s="223">
        <v>80</v>
      </c>
      <c r="Y168" s="282" t="s">
        <v>63</v>
      </c>
      <c r="Z168" s="282" t="s">
        <v>2612</v>
      </c>
      <c r="AA168" s="282" t="s">
        <v>2613</v>
      </c>
    </row>
    <row r="169" spans="1:27" s="8" customFormat="1" ht="22.8" customHeight="1">
      <c r="A169" s="223"/>
      <c r="B169" s="223" t="s">
        <v>433</v>
      </c>
      <c r="C169" s="221">
        <v>1484</v>
      </c>
      <c r="D169" s="339">
        <v>72</v>
      </c>
      <c r="E169" s="221">
        <v>72</v>
      </c>
      <c r="F169" s="223"/>
      <c r="G169" s="223">
        <v>20</v>
      </c>
      <c r="H169" s="223">
        <v>3</v>
      </c>
      <c r="I169" s="223">
        <v>51</v>
      </c>
      <c r="J169" s="236">
        <f t="shared" si="6"/>
        <v>8351</v>
      </c>
      <c r="K169" s="233"/>
      <c r="L169" s="236">
        <f t="shared" si="5"/>
        <v>8351</v>
      </c>
      <c r="M169" s="282"/>
      <c r="N169" s="282"/>
      <c r="O169" s="282"/>
      <c r="P169" s="282"/>
      <c r="Q169" s="282"/>
      <c r="R169" s="282"/>
      <c r="S169" s="233"/>
      <c r="T169" s="282"/>
      <c r="U169" s="282"/>
      <c r="V169" s="282"/>
      <c r="W169" s="233"/>
      <c r="X169" s="223"/>
      <c r="Y169" s="282"/>
      <c r="Z169" s="282"/>
      <c r="AA169" s="282"/>
    </row>
    <row r="170" spans="1:27" s="8" customFormat="1" ht="24" customHeight="1">
      <c r="A170" s="223">
        <v>81</v>
      </c>
      <c r="B170" s="223" t="s">
        <v>433</v>
      </c>
      <c r="C170" s="221">
        <v>4405</v>
      </c>
      <c r="D170" s="339">
        <v>23</v>
      </c>
      <c r="E170" s="221">
        <v>25</v>
      </c>
      <c r="F170" s="223" t="s">
        <v>2453</v>
      </c>
      <c r="G170" s="223">
        <v>5</v>
      </c>
      <c r="H170" s="223">
        <v>3</v>
      </c>
      <c r="I170" s="223">
        <v>98</v>
      </c>
      <c r="J170" s="236">
        <f t="shared" si="6"/>
        <v>2398</v>
      </c>
      <c r="K170" s="233"/>
      <c r="L170" s="236">
        <f t="shared" si="5"/>
        <v>2398</v>
      </c>
      <c r="M170" s="282"/>
      <c r="N170" s="282"/>
      <c r="O170" s="282"/>
      <c r="P170" s="282"/>
      <c r="Q170" s="282"/>
      <c r="R170" s="282"/>
      <c r="S170" s="233"/>
      <c r="T170" s="282"/>
      <c r="U170" s="282"/>
      <c r="V170" s="282"/>
      <c r="W170" s="233"/>
      <c r="X170" s="223">
        <v>81</v>
      </c>
      <c r="Y170" s="282" t="s">
        <v>63</v>
      </c>
      <c r="Z170" s="282" t="s">
        <v>2614</v>
      </c>
      <c r="AA170" s="282" t="s">
        <v>2615</v>
      </c>
    </row>
    <row r="171" spans="1:27" s="8" customFormat="1" ht="24" customHeight="1">
      <c r="A171" s="223"/>
      <c r="B171" s="223" t="s">
        <v>433</v>
      </c>
      <c r="C171" s="221" t="s">
        <v>249</v>
      </c>
      <c r="D171" s="339">
        <v>28</v>
      </c>
      <c r="E171" s="221" t="s">
        <v>249</v>
      </c>
      <c r="F171" s="223"/>
      <c r="G171" s="223">
        <v>5</v>
      </c>
      <c r="H171" s="279" t="s">
        <v>73</v>
      </c>
      <c r="I171" s="279" t="s">
        <v>73</v>
      </c>
      <c r="J171" s="236">
        <f>SUM(G171*400)</f>
        <v>2000</v>
      </c>
      <c r="K171" s="233"/>
      <c r="L171" s="236">
        <f t="shared" si="5"/>
        <v>2000</v>
      </c>
      <c r="M171" s="282"/>
      <c r="N171" s="282"/>
      <c r="O171" s="282"/>
      <c r="P171" s="282"/>
      <c r="Q171" s="282"/>
      <c r="R171" s="282"/>
      <c r="S171" s="233"/>
      <c r="T171" s="282"/>
      <c r="U171" s="282"/>
      <c r="V171" s="282"/>
      <c r="W171" s="233"/>
      <c r="X171" s="223"/>
      <c r="Y171" s="282"/>
      <c r="Z171" s="282"/>
      <c r="AA171" s="282"/>
    </row>
    <row r="172" spans="1:27" s="8" customFormat="1" ht="24" customHeight="1">
      <c r="A172" s="223">
        <v>82</v>
      </c>
      <c r="B172" s="223" t="s">
        <v>112</v>
      </c>
      <c r="C172" s="221" t="s">
        <v>249</v>
      </c>
      <c r="D172" s="339" t="s">
        <v>84</v>
      </c>
      <c r="E172" s="221" t="s">
        <v>249</v>
      </c>
      <c r="F172" s="223" t="s">
        <v>2453</v>
      </c>
      <c r="G172" s="223">
        <v>15</v>
      </c>
      <c r="H172" s="279" t="s">
        <v>73</v>
      </c>
      <c r="I172" s="279" t="s">
        <v>73</v>
      </c>
      <c r="J172" s="236">
        <f>SUM(G172*400)</f>
        <v>6000</v>
      </c>
      <c r="K172" s="233"/>
      <c r="L172" s="236">
        <f t="shared" si="5"/>
        <v>6000</v>
      </c>
      <c r="M172" s="282"/>
      <c r="N172" s="282"/>
      <c r="O172" s="282"/>
      <c r="P172" s="282"/>
      <c r="Q172" s="282"/>
      <c r="R172" s="282"/>
      <c r="S172" s="233"/>
      <c r="T172" s="282"/>
      <c r="U172" s="282"/>
      <c r="V172" s="282"/>
      <c r="W172" s="233"/>
      <c r="X172" s="223">
        <v>82</v>
      </c>
      <c r="Y172" s="282" t="s">
        <v>70</v>
      </c>
      <c r="Z172" s="282" t="s">
        <v>2616</v>
      </c>
      <c r="AA172" s="282" t="s">
        <v>2617</v>
      </c>
    </row>
    <row r="173" spans="1:27" s="8" customFormat="1" ht="24" customHeight="1">
      <c r="A173" s="223">
        <v>83</v>
      </c>
      <c r="B173" s="223" t="s">
        <v>433</v>
      </c>
      <c r="C173" s="221">
        <v>1120</v>
      </c>
      <c r="D173" s="339">
        <v>109</v>
      </c>
      <c r="E173" s="221">
        <v>20</v>
      </c>
      <c r="F173" s="223" t="s">
        <v>2453</v>
      </c>
      <c r="G173" s="223">
        <v>13</v>
      </c>
      <c r="H173" s="279" t="s">
        <v>73</v>
      </c>
      <c r="I173" s="279" t="s">
        <v>73</v>
      </c>
      <c r="J173" s="236">
        <f>SUM(G173*400)</f>
        <v>5200</v>
      </c>
      <c r="K173" s="233"/>
      <c r="L173" s="236">
        <f t="shared" si="5"/>
        <v>5200</v>
      </c>
      <c r="M173" s="282"/>
      <c r="N173" s="282"/>
      <c r="O173" s="282"/>
      <c r="P173" s="282"/>
      <c r="Q173" s="282"/>
      <c r="R173" s="282"/>
      <c r="S173" s="233"/>
      <c r="T173" s="282"/>
      <c r="U173" s="282"/>
      <c r="V173" s="282"/>
      <c r="W173" s="233"/>
      <c r="X173" s="223">
        <v>83</v>
      </c>
      <c r="Y173" s="282" t="s">
        <v>63</v>
      </c>
      <c r="Z173" s="282" t="s">
        <v>2618</v>
      </c>
      <c r="AA173" s="282" t="s">
        <v>2619</v>
      </c>
    </row>
    <row r="174" spans="1:27" s="8" customFormat="1" ht="24" customHeight="1">
      <c r="A174" s="223"/>
      <c r="B174" s="223" t="s">
        <v>433</v>
      </c>
      <c r="C174" s="221">
        <v>1531</v>
      </c>
      <c r="D174" s="339">
        <v>115</v>
      </c>
      <c r="E174" s="221">
        <v>31</v>
      </c>
      <c r="F174" s="223"/>
      <c r="G174" s="223">
        <v>3</v>
      </c>
      <c r="H174" s="223">
        <v>2</v>
      </c>
      <c r="I174" s="223">
        <v>56</v>
      </c>
      <c r="J174" s="236">
        <f>SUM(G174*400+H174*100+I174)</f>
        <v>1456</v>
      </c>
      <c r="K174" s="233"/>
      <c r="L174" s="236">
        <f t="shared" si="5"/>
        <v>1456</v>
      </c>
      <c r="M174" s="282"/>
      <c r="N174" s="282"/>
      <c r="O174" s="282"/>
      <c r="P174" s="282"/>
      <c r="Q174" s="282"/>
      <c r="R174" s="282"/>
      <c r="S174" s="233"/>
      <c r="T174" s="282"/>
      <c r="U174" s="282"/>
      <c r="V174" s="282"/>
      <c r="W174" s="233"/>
      <c r="X174" s="223"/>
      <c r="Y174" s="282"/>
      <c r="Z174" s="282"/>
      <c r="AA174" s="282"/>
    </row>
    <row r="175" spans="1:27" s="8" customFormat="1" ht="24" customHeight="1">
      <c r="A175" s="223"/>
      <c r="B175" s="223" t="s">
        <v>433</v>
      </c>
      <c r="C175" s="221">
        <v>1119</v>
      </c>
      <c r="D175" s="339">
        <v>110</v>
      </c>
      <c r="E175" s="221">
        <v>19</v>
      </c>
      <c r="F175" s="223"/>
      <c r="G175" s="223">
        <v>6</v>
      </c>
      <c r="H175" s="223">
        <v>3</v>
      </c>
      <c r="I175" s="279" t="s">
        <v>276</v>
      </c>
      <c r="J175" s="236">
        <f>SUM(G175*400+H175*100+I175)</f>
        <v>2707</v>
      </c>
      <c r="K175" s="233"/>
      <c r="L175" s="236">
        <f t="shared" si="5"/>
        <v>2707</v>
      </c>
      <c r="M175" s="282"/>
      <c r="N175" s="282"/>
      <c r="O175" s="282"/>
      <c r="P175" s="282"/>
      <c r="Q175" s="282"/>
      <c r="R175" s="282"/>
      <c r="S175" s="233"/>
      <c r="T175" s="282"/>
      <c r="U175" s="282"/>
      <c r="V175" s="282"/>
      <c r="W175" s="233"/>
      <c r="X175" s="223"/>
      <c r="Y175" s="282"/>
      <c r="Z175" s="282"/>
      <c r="AA175" s="282"/>
    </row>
    <row r="176" spans="1:27" s="8" customFormat="1" ht="24" customHeight="1">
      <c r="A176" s="223">
        <v>84</v>
      </c>
      <c r="B176" s="223" t="s">
        <v>433</v>
      </c>
      <c r="C176" s="221">
        <v>1072</v>
      </c>
      <c r="D176" s="339">
        <v>95</v>
      </c>
      <c r="E176" s="221">
        <v>72</v>
      </c>
      <c r="F176" s="223" t="s">
        <v>2453</v>
      </c>
      <c r="G176" s="223">
        <v>8</v>
      </c>
      <c r="H176" s="223">
        <v>2</v>
      </c>
      <c r="I176" s="223">
        <v>65</v>
      </c>
      <c r="J176" s="236">
        <f>SUM(G176*400+H176*100+I176)</f>
        <v>3465</v>
      </c>
      <c r="K176" s="233"/>
      <c r="L176" s="236">
        <f t="shared" si="5"/>
        <v>3465</v>
      </c>
      <c r="M176" s="282"/>
      <c r="N176" s="282"/>
      <c r="O176" s="282"/>
      <c r="P176" s="282"/>
      <c r="Q176" s="282"/>
      <c r="R176" s="282"/>
      <c r="S176" s="233"/>
      <c r="T176" s="282"/>
      <c r="U176" s="282"/>
      <c r="V176" s="282"/>
      <c r="W176" s="233"/>
      <c r="X176" s="223">
        <v>84</v>
      </c>
      <c r="Y176" s="282" t="s">
        <v>63</v>
      </c>
      <c r="Z176" s="282" t="s">
        <v>2620</v>
      </c>
      <c r="AA176" s="282" t="s">
        <v>2621</v>
      </c>
    </row>
    <row r="177" spans="1:27" s="8" customFormat="1" ht="24" customHeight="1">
      <c r="A177" s="223">
        <v>85</v>
      </c>
      <c r="B177" s="223" t="s">
        <v>433</v>
      </c>
      <c r="C177" s="221">
        <v>4406</v>
      </c>
      <c r="D177" s="339">
        <v>142</v>
      </c>
      <c r="E177" s="221">
        <v>7</v>
      </c>
      <c r="F177" s="223" t="s">
        <v>2453</v>
      </c>
      <c r="G177" s="223">
        <v>7</v>
      </c>
      <c r="H177" s="223">
        <v>1</v>
      </c>
      <c r="I177" s="223">
        <v>41</v>
      </c>
      <c r="J177" s="236">
        <f>SUM(G177*400+H177*100+I177)</f>
        <v>2941</v>
      </c>
      <c r="K177" s="233"/>
      <c r="L177" s="236">
        <f t="shared" si="5"/>
        <v>2941</v>
      </c>
      <c r="M177" s="282"/>
      <c r="N177" s="282"/>
      <c r="O177" s="282"/>
      <c r="P177" s="282"/>
      <c r="Q177" s="282"/>
      <c r="R177" s="282"/>
      <c r="S177" s="233"/>
      <c r="T177" s="282"/>
      <c r="U177" s="282"/>
      <c r="V177" s="282"/>
      <c r="W177" s="233"/>
      <c r="X177" s="223">
        <v>85</v>
      </c>
      <c r="Y177" s="282" t="s">
        <v>86</v>
      </c>
      <c r="Z177" s="282" t="s">
        <v>2622</v>
      </c>
      <c r="AA177" s="282" t="s">
        <v>2623</v>
      </c>
    </row>
    <row r="178" spans="1:27" s="8" customFormat="1" ht="24" customHeight="1">
      <c r="A178" s="223"/>
      <c r="B178" s="223" t="s">
        <v>433</v>
      </c>
      <c r="C178" s="221">
        <v>4407</v>
      </c>
      <c r="D178" s="339">
        <v>53</v>
      </c>
      <c r="E178" s="221">
        <v>7</v>
      </c>
      <c r="F178" s="223"/>
      <c r="G178" s="279" t="s">
        <v>73</v>
      </c>
      <c r="H178" s="223">
        <v>1</v>
      </c>
      <c r="I178" s="223">
        <v>40</v>
      </c>
      <c r="J178" s="236">
        <f>SUM(H178*100+I178)</f>
        <v>140</v>
      </c>
      <c r="K178" s="233"/>
      <c r="L178" s="236">
        <f t="shared" si="5"/>
        <v>140</v>
      </c>
      <c r="M178" s="282"/>
      <c r="N178" s="282"/>
      <c r="O178" s="282"/>
      <c r="P178" s="282"/>
      <c r="Q178" s="282"/>
      <c r="R178" s="282"/>
      <c r="S178" s="233"/>
      <c r="T178" s="282"/>
      <c r="U178" s="282"/>
      <c r="V178" s="282"/>
      <c r="W178" s="233"/>
      <c r="X178" s="223"/>
      <c r="Y178" s="282"/>
      <c r="Z178" s="282"/>
      <c r="AA178" s="282"/>
    </row>
    <row r="179" spans="1:27" s="8" customFormat="1" ht="24" customHeight="1">
      <c r="A179" s="223">
        <v>86</v>
      </c>
      <c r="B179" s="223" t="s">
        <v>433</v>
      </c>
      <c r="C179" s="221">
        <v>1050</v>
      </c>
      <c r="D179" s="339">
        <v>58</v>
      </c>
      <c r="E179" s="221">
        <v>50</v>
      </c>
      <c r="F179" s="223" t="s">
        <v>2453</v>
      </c>
      <c r="G179" s="223">
        <v>17</v>
      </c>
      <c r="H179" s="223">
        <v>1</v>
      </c>
      <c r="I179" s="223">
        <v>10</v>
      </c>
      <c r="J179" s="236">
        <f>SUM(G179*400+H179*100+I179)</f>
        <v>6910</v>
      </c>
      <c r="K179" s="233"/>
      <c r="L179" s="236">
        <f t="shared" si="5"/>
        <v>6910</v>
      </c>
      <c r="M179" s="282"/>
      <c r="N179" s="282"/>
      <c r="O179" s="282"/>
      <c r="P179" s="282"/>
      <c r="Q179" s="282"/>
      <c r="R179" s="282"/>
      <c r="S179" s="233"/>
      <c r="T179" s="282"/>
      <c r="U179" s="282"/>
      <c r="V179" s="282"/>
      <c r="W179" s="233"/>
      <c r="X179" s="223">
        <v>86</v>
      </c>
      <c r="Y179" s="282" t="s">
        <v>63</v>
      </c>
      <c r="Z179" s="282" t="s">
        <v>2624</v>
      </c>
      <c r="AA179" s="282" t="s">
        <v>2625</v>
      </c>
    </row>
    <row r="180" spans="1:27" s="8" customFormat="1" ht="24" customHeight="1">
      <c r="A180" s="223">
        <v>87</v>
      </c>
      <c r="B180" s="223" t="s">
        <v>433</v>
      </c>
      <c r="C180" s="221">
        <v>1076</v>
      </c>
      <c r="D180" s="339">
        <v>124</v>
      </c>
      <c r="E180" s="221">
        <v>76</v>
      </c>
      <c r="F180" s="223" t="s">
        <v>2453</v>
      </c>
      <c r="G180" s="223">
        <v>11</v>
      </c>
      <c r="H180" s="279" t="s">
        <v>73</v>
      </c>
      <c r="I180" s="279" t="s">
        <v>73</v>
      </c>
      <c r="J180" s="236">
        <v>4000</v>
      </c>
      <c r="K180" s="233"/>
      <c r="L180" s="236">
        <f t="shared" si="5"/>
        <v>4400</v>
      </c>
      <c r="M180" s="282"/>
      <c r="N180" s="282"/>
      <c r="O180" s="282"/>
      <c r="P180" s="282"/>
      <c r="Q180" s="282"/>
      <c r="R180" s="282"/>
      <c r="S180" s="233"/>
      <c r="T180" s="282"/>
      <c r="U180" s="282"/>
      <c r="V180" s="282"/>
      <c r="W180" s="233"/>
      <c r="X180" s="223">
        <v>87</v>
      </c>
      <c r="Y180" s="282" t="s">
        <v>63</v>
      </c>
      <c r="Z180" s="282" t="s">
        <v>2626</v>
      </c>
      <c r="AA180" s="282" t="s">
        <v>2627</v>
      </c>
    </row>
    <row r="181" spans="1:27" s="8" customFormat="1" ht="24" customHeight="1">
      <c r="A181" s="223"/>
      <c r="B181" s="223" t="s">
        <v>433</v>
      </c>
      <c r="C181" s="221">
        <v>1480</v>
      </c>
      <c r="D181" s="339">
        <v>26</v>
      </c>
      <c r="E181" s="221">
        <v>80</v>
      </c>
      <c r="F181" s="223"/>
      <c r="G181" s="223">
        <v>8</v>
      </c>
      <c r="H181" s="223">
        <v>1</v>
      </c>
      <c r="I181" s="279" t="s">
        <v>276</v>
      </c>
      <c r="J181" s="236">
        <f>SUM(G181*400+H181*100+I181)</f>
        <v>3307</v>
      </c>
      <c r="K181" s="233"/>
      <c r="L181" s="236">
        <f t="shared" si="5"/>
        <v>3307</v>
      </c>
      <c r="M181" s="282"/>
      <c r="N181" s="282"/>
      <c r="O181" s="282"/>
      <c r="P181" s="282"/>
      <c r="Q181" s="282"/>
      <c r="R181" s="282"/>
      <c r="S181" s="233"/>
      <c r="T181" s="282"/>
      <c r="U181" s="282"/>
      <c r="V181" s="282"/>
      <c r="W181" s="233"/>
      <c r="X181" s="223"/>
      <c r="Y181" s="282"/>
      <c r="Z181" s="282"/>
      <c r="AA181" s="282"/>
    </row>
    <row r="182" spans="1:27" s="8" customFormat="1" ht="24" customHeight="1">
      <c r="A182" s="223"/>
      <c r="B182" s="223" t="s">
        <v>433</v>
      </c>
      <c r="C182" s="221">
        <v>5290</v>
      </c>
      <c r="D182" s="339">
        <v>107</v>
      </c>
      <c r="E182" s="221">
        <v>90</v>
      </c>
      <c r="F182" s="223"/>
      <c r="G182" s="223">
        <v>8</v>
      </c>
      <c r="H182" s="279" t="s">
        <v>73</v>
      </c>
      <c r="I182" s="279" t="s">
        <v>73</v>
      </c>
      <c r="J182" s="236">
        <f>SUM(G182*400)</f>
        <v>3200</v>
      </c>
      <c r="K182" s="233"/>
      <c r="L182" s="236">
        <f t="shared" si="5"/>
        <v>3200</v>
      </c>
      <c r="M182" s="282"/>
      <c r="N182" s="282"/>
      <c r="O182" s="282"/>
      <c r="P182" s="282"/>
      <c r="Q182" s="282"/>
      <c r="R182" s="282"/>
      <c r="S182" s="233"/>
      <c r="T182" s="282"/>
      <c r="U182" s="282"/>
      <c r="V182" s="282"/>
      <c r="W182" s="233"/>
      <c r="X182" s="223"/>
      <c r="Y182" s="282"/>
      <c r="Z182" s="282"/>
      <c r="AA182" s="282"/>
    </row>
    <row r="183" spans="1:27" s="15" customFormat="1" ht="24" customHeight="1">
      <c r="A183" s="261">
        <v>88</v>
      </c>
      <c r="B183" s="261" t="s">
        <v>459</v>
      </c>
      <c r="C183" s="255" t="s">
        <v>249</v>
      </c>
      <c r="D183" s="339">
        <v>414</v>
      </c>
      <c r="E183" s="255" t="s">
        <v>249</v>
      </c>
      <c r="F183" s="261" t="s">
        <v>2453</v>
      </c>
      <c r="G183" s="261">
        <v>8</v>
      </c>
      <c r="H183" s="279" t="s">
        <v>73</v>
      </c>
      <c r="I183" s="261">
        <v>29</v>
      </c>
      <c r="J183" s="236">
        <f>SUM(G183*400+I183)</f>
        <v>3229</v>
      </c>
      <c r="K183" s="283"/>
      <c r="L183" s="236">
        <f t="shared" si="5"/>
        <v>3229</v>
      </c>
      <c r="M183" s="314"/>
      <c r="N183" s="314"/>
      <c r="O183" s="314"/>
      <c r="P183" s="314"/>
      <c r="Q183" s="314"/>
      <c r="R183" s="314"/>
      <c r="S183" s="233"/>
      <c r="T183" s="314"/>
      <c r="U183" s="314"/>
      <c r="V183" s="314"/>
      <c r="W183" s="283"/>
      <c r="X183" s="261">
        <v>88</v>
      </c>
      <c r="Y183" s="314" t="s">
        <v>63</v>
      </c>
      <c r="Z183" s="314" t="s">
        <v>2628</v>
      </c>
      <c r="AA183" s="314" t="s">
        <v>2629</v>
      </c>
    </row>
    <row r="184" spans="1:27" s="8" customFormat="1" ht="24" customHeight="1">
      <c r="A184" s="223">
        <v>89</v>
      </c>
      <c r="B184" s="223" t="s">
        <v>459</v>
      </c>
      <c r="C184" s="221">
        <v>205</v>
      </c>
      <c r="D184" s="339">
        <v>19</v>
      </c>
      <c r="E184" s="221">
        <v>5</v>
      </c>
      <c r="F184" s="223" t="s">
        <v>2453</v>
      </c>
      <c r="G184" s="238">
        <v>20</v>
      </c>
      <c r="H184" s="238">
        <v>2</v>
      </c>
      <c r="I184" s="238">
        <v>77</v>
      </c>
      <c r="J184" s="236">
        <f>SUM(G184*400+H184*100+I184)</f>
        <v>8277</v>
      </c>
      <c r="K184" s="233"/>
      <c r="L184" s="236">
        <f t="shared" si="5"/>
        <v>8277</v>
      </c>
      <c r="M184" s="282"/>
      <c r="N184" s="282"/>
      <c r="O184" s="282"/>
      <c r="P184" s="282"/>
      <c r="Q184" s="282"/>
      <c r="R184" s="282"/>
      <c r="S184" s="233"/>
      <c r="T184" s="282"/>
      <c r="U184" s="282"/>
      <c r="V184" s="282"/>
      <c r="W184" s="233"/>
      <c r="X184" s="223">
        <v>89</v>
      </c>
      <c r="Y184" s="282" t="s">
        <v>70</v>
      </c>
      <c r="Z184" s="282" t="s">
        <v>2630</v>
      </c>
      <c r="AA184" s="282" t="s">
        <v>2631</v>
      </c>
    </row>
    <row r="185" spans="1:27" s="8" customFormat="1" ht="24" customHeight="1">
      <c r="A185" s="223"/>
      <c r="B185" s="223" t="s">
        <v>433</v>
      </c>
      <c r="C185" s="221">
        <v>816</v>
      </c>
      <c r="D185" s="339">
        <v>152</v>
      </c>
      <c r="E185" s="221">
        <v>18</v>
      </c>
      <c r="F185" s="223"/>
      <c r="G185" s="238">
        <v>5</v>
      </c>
      <c r="H185" s="238">
        <v>3</v>
      </c>
      <c r="I185" s="238">
        <v>15</v>
      </c>
      <c r="J185" s="236">
        <f>SUM(G185*400+H185*100+I185)</f>
        <v>2315</v>
      </c>
      <c r="K185" s="233"/>
      <c r="L185" s="236">
        <f t="shared" si="5"/>
        <v>2315</v>
      </c>
      <c r="M185" s="282"/>
      <c r="N185" s="282"/>
      <c r="O185" s="282"/>
      <c r="P185" s="282"/>
      <c r="Q185" s="282"/>
      <c r="R185" s="282"/>
      <c r="S185" s="233"/>
      <c r="T185" s="282"/>
      <c r="U185" s="282"/>
      <c r="V185" s="282"/>
      <c r="W185" s="233"/>
      <c r="X185" s="223"/>
      <c r="Y185" s="282"/>
      <c r="Z185" s="282"/>
      <c r="AA185" s="282"/>
    </row>
    <row r="186" spans="1:27" s="8" customFormat="1" ht="24" customHeight="1">
      <c r="A186" s="223"/>
      <c r="B186" s="223" t="s">
        <v>433</v>
      </c>
      <c r="C186" s="221">
        <v>818</v>
      </c>
      <c r="D186" s="339">
        <v>68</v>
      </c>
      <c r="E186" s="221">
        <v>16</v>
      </c>
      <c r="F186" s="223"/>
      <c r="G186" s="238">
        <v>5</v>
      </c>
      <c r="H186" s="238">
        <v>2</v>
      </c>
      <c r="I186" s="238">
        <v>51</v>
      </c>
      <c r="J186" s="236">
        <f>SUM(G186*400+H186*100+I186)</f>
        <v>2251</v>
      </c>
      <c r="K186" s="233"/>
      <c r="L186" s="236">
        <f t="shared" si="5"/>
        <v>2251</v>
      </c>
      <c r="M186" s="282"/>
      <c r="N186" s="282"/>
      <c r="O186" s="282"/>
      <c r="P186" s="282"/>
      <c r="Q186" s="282"/>
      <c r="R186" s="282"/>
      <c r="S186" s="233"/>
      <c r="T186" s="282"/>
      <c r="U186" s="282"/>
      <c r="V186" s="282"/>
      <c r="W186" s="233"/>
      <c r="X186" s="223"/>
      <c r="Y186" s="282"/>
      <c r="Z186" s="282"/>
      <c r="AA186" s="282"/>
    </row>
    <row r="187" spans="1:27" s="8" customFormat="1" ht="24" customHeight="1">
      <c r="A187" s="223"/>
      <c r="B187" s="223" t="s">
        <v>433</v>
      </c>
      <c r="C187" s="221">
        <v>1150</v>
      </c>
      <c r="D187" s="339">
        <v>77</v>
      </c>
      <c r="E187" s="221">
        <v>50</v>
      </c>
      <c r="F187" s="223"/>
      <c r="G187" s="238">
        <v>15</v>
      </c>
      <c r="H187" s="238">
        <v>3</v>
      </c>
      <c r="I187" s="238">
        <v>42</v>
      </c>
      <c r="J187" s="236">
        <f>SUM(G187*400+H187*100+I187)</f>
        <v>6342</v>
      </c>
      <c r="K187" s="233"/>
      <c r="L187" s="236">
        <f t="shared" si="5"/>
        <v>6342</v>
      </c>
      <c r="M187" s="282"/>
      <c r="N187" s="282"/>
      <c r="O187" s="282"/>
      <c r="P187" s="282"/>
      <c r="Q187" s="282"/>
      <c r="R187" s="282"/>
      <c r="S187" s="233"/>
      <c r="T187" s="282"/>
      <c r="U187" s="282"/>
      <c r="V187" s="282"/>
      <c r="W187" s="233"/>
      <c r="X187" s="223"/>
      <c r="Y187" s="282"/>
      <c r="Z187" s="282"/>
      <c r="AA187" s="282"/>
    </row>
    <row r="188" spans="1:27" s="8" customFormat="1" ht="22.8" customHeight="1">
      <c r="A188" s="223">
        <v>90</v>
      </c>
      <c r="B188" s="223" t="s">
        <v>459</v>
      </c>
      <c r="C188" s="221">
        <v>168</v>
      </c>
      <c r="D188" s="339">
        <v>15</v>
      </c>
      <c r="E188" s="221">
        <v>68</v>
      </c>
      <c r="F188" s="223" t="s">
        <v>2453</v>
      </c>
      <c r="G188" s="223">
        <v>11</v>
      </c>
      <c r="H188" s="223">
        <v>3</v>
      </c>
      <c r="I188" s="223">
        <v>48</v>
      </c>
      <c r="J188" s="236">
        <f>SUM(G188*400+H188*100+I188)</f>
        <v>4748</v>
      </c>
      <c r="K188" s="233"/>
      <c r="L188" s="236">
        <f t="shared" si="5"/>
        <v>4748</v>
      </c>
      <c r="M188" s="282"/>
      <c r="N188" s="282"/>
      <c r="O188" s="282"/>
      <c r="P188" s="282"/>
      <c r="Q188" s="282"/>
      <c r="R188" s="282"/>
      <c r="S188" s="233"/>
      <c r="T188" s="282"/>
      <c r="U188" s="282"/>
      <c r="V188" s="282"/>
      <c r="W188" s="233"/>
      <c r="X188" s="223">
        <v>90</v>
      </c>
      <c r="Y188" s="282" t="s">
        <v>63</v>
      </c>
      <c r="Z188" s="282" t="s">
        <v>2632</v>
      </c>
      <c r="AA188" s="282" t="s">
        <v>2633</v>
      </c>
    </row>
    <row r="189" spans="1:27" s="8" customFormat="1" ht="22.8" customHeight="1">
      <c r="A189" s="223"/>
      <c r="B189" s="223" t="s">
        <v>433</v>
      </c>
      <c r="C189" s="221">
        <v>2160</v>
      </c>
      <c r="D189" s="339">
        <v>111</v>
      </c>
      <c r="E189" s="221">
        <v>60</v>
      </c>
      <c r="F189" s="223"/>
      <c r="G189" s="223">
        <v>29</v>
      </c>
      <c r="H189" s="279" t="s">
        <v>73</v>
      </c>
      <c r="I189" s="279" t="s">
        <v>231</v>
      </c>
      <c r="J189" s="236">
        <f>SUM(G189*400+I189)</f>
        <v>11604</v>
      </c>
      <c r="K189" s="233"/>
      <c r="L189" s="236">
        <f t="shared" si="5"/>
        <v>11604</v>
      </c>
      <c r="M189" s="282"/>
      <c r="N189" s="282"/>
      <c r="O189" s="282"/>
      <c r="P189" s="282"/>
      <c r="Q189" s="282"/>
      <c r="R189" s="282"/>
      <c r="S189" s="233"/>
      <c r="T189" s="282"/>
      <c r="U189" s="282"/>
      <c r="V189" s="282"/>
      <c r="W189" s="233"/>
      <c r="X189" s="223"/>
      <c r="Y189" s="282"/>
      <c r="Z189" s="282"/>
      <c r="AA189" s="282"/>
    </row>
    <row r="190" spans="1:27" s="8" customFormat="1" ht="22.8" customHeight="1">
      <c r="A190" s="223">
        <v>91</v>
      </c>
      <c r="B190" s="223" t="s">
        <v>433</v>
      </c>
      <c r="C190" s="221">
        <v>808</v>
      </c>
      <c r="D190" s="339">
        <v>80</v>
      </c>
      <c r="E190" s="221">
        <v>8</v>
      </c>
      <c r="F190" s="223" t="s">
        <v>2453</v>
      </c>
      <c r="G190" s="223">
        <v>2</v>
      </c>
      <c r="H190" s="223">
        <v>1</v>
      </c>
      <c r="I190" s="279" t="s">
        <v>794</v>
      </c>
      <c r="J190" s="236">
        <f>SUM(G190*400+H190*100+I190)</f>
        <v>905</v>
      </c>
      <c r="K190" s="233"/>
      <c r="L190" s="236">
        <f t="shared" si="5"/>
        <v>905</v>
      </c>
      <c r="M190" s="282"/>
      <c r="N190" s="282"/>
      <c r="O190" s="282"/>
      <c r="P190" s="282"/>
      <c r="Q190" s="282"/>
      <c r="R190" s="282"/>
      <c r="S190" s="233"/>
      <c r="T190" s="282"/>
      <c r="U190" s="282"/>
      <c r="V190" s="282"/>
      <c r="W190" s="233"/>
      <c r="X190" s="223">
        <v>91</v>
      </c>
      <c r="Y190" s="282" t="s">
        <v>63</v>
      </c>
      <c r="Z190" s="282" t="s">
        <v>2634</v>
      </c>
      <c r="AA190" s="282" t="s">
        <v>2635</v>
      </c>
    </row>
    <row r="191" spans="1:27" s="8" customFormat="1" ht="22.8" customHeight="1">
      <c r="A191" s="223"/>
      <c r="B191" s="223" t="s">
        <v>433</v>
      </c>
      <c r="C191" s="221">
        <v>1481</v>
      </c>
      <c r="D191" s="339">
        <v>115</v>
      </c>
      <c r="E191" s="221">
        <v>81</v>
      </c>
      <c r="F191" s="223"/>
      <c r="G191" s="223">
        <v>3</v>
      </c>
      <c r="H191" s="279" t="s">
        <v>73</v>
      </c>
      <c r="I191" s="223">
        <v>49</v>
      </c>
      <c r="J191" s="236">
        <f>SUM(G191*400+I191)</f>
        <v>1249</v>
      </c>
      <c r="K191" s="233"/>
      <c r="L191" s="236">
        <f t="shared" ref="L191:L254" si="7">SUM(G191*400+H191*100+I191)</f>
        <v>1249</v>
      </c>
      <c r="M191" s="282"/>
      <c r="N191" s="282"/>
      <c r="O191" s="282"/>
      <c r="P191" s="282"/>
      <c r="Q191" s="282"/>
      <c r="R191" s="282"/>
      <c r="S191" s="233"/>
      <c r="T191" s="282"/>
      <c r="U191" s="282"/>
      <c r="V191" s="282"/>
      <c r="W191" s="233"/>
      <c r="X191" s="223"/>
      <c r="Y191" s="282"/>
      <c r="Z191" s="282"/>
      <c r="AA191" s="282" t="s">
        <v>550</v>
      </c>
    </row>
    <row r="192" spans="1:27" s="8" customFormat="1" ht="22.8" customHeight="1">
      <c r="A192" s="223"/>
      <c r="B192" s="223" t="s">
        <v>433</v>
      </c>
      <c r="C192" s="221">
        <v>1615</v>
      </c>
      <c r="D192" s="339">
        <v>75</v>
      </c>
      <c r="E192" s="221">
        <v>15</v>
      </c>
      <c r="F192" s="223"/>
      <c r="G192" s="223">
        <v>26</v>
      </c>
      <c r="H192" s="223">
        <v>2</v>
      </c>
      <c r="I192" s="279" t="s">
        <v>219</v>
      </c>
      <c r="J192" s="236">
        <f t="shared" ref="J192:J198" si="8">SUM(G192*400+H192*100+I192)</f>
        <v>10609</v>
      </c>
      <c r="K192" s="233"/>
      <c r="L192" s="236">
        <f t="shared" si="7"/>
        <v>10609</v>
      </c>
      <c r="M192" s="282"/>
      <c r="N192" s="282"/>
      <c r="O192" s="282"/>
      <c r="P192" s="282"/>
      <c r="Q192" s="282"/>
      <c r="R192" s="282"/>
      <c r="S192" s="233"/>
      <c r="T192" s="282"/>
      <c r="U192" s="282"/>
      <c r="V192" s="282"/>
      <c r="W192" s="233"/>
      <c r="X192" s="223"/>
      <c r="Y192" s="282"/>
      <c r="Z192" s="282"/>
      <c r="AA192" s="282"/>
    </row>
    <row r="193" spans="1:27" s="8" customFormat="1" ht="22.8" customHeight="1">
      <c r="A193" s="223">
        <v>92</v>
      </c>
      <c r="B193" s="302" t="s">
        <v>459</v>
      </c>
      <c r="C193" s="221">
        <v>717</v>
      </c>
      <c r="D193" s="339">
        <v>7</v>
      </c>
      <c r="E193" s="221">
        <v>17</v>
      </c>
      <c r="F193" s="223" t="s">
        <v>2453</v>
      </c>
      <c r="G193" s="223">
        <v>4</v>
      </c>
      <c r="H193" s="223">
        <v>1</v>
      </c>
      <c r="I193" s="223">
        <v>36</v>
      </c>
      <c r="J193" s="236">
        <f t="shared" si="8"/>
        <v>1736</v>
      </c>
      <c r="K193" s="233"/>
      <c r="L193" s="236">
        <f t="shared" si="7"/>
        <v>1736</v>
      </c>
      <c r="M193" s="282"/>
      <c r="N193" s="282"/>
      <c r="O193" s="282"/>
      <c r="P193" s="282"/>
      <c r="Q193" s="282"/>
      <c r="R193" s="282"/>
      <c r="S193" s="233"/>
      <c r="T193" s="282"/>
      <c r="U193" s="282"/>
      <c r="V193" s="282"/>
      <c r="W193" s="233"/>
      <c r="X193" s="223">
        <v>92</v>
      </c>
      <c r="Y193" s="282" t="s">
        <v>70</v>
      </c>
      <c r="Z193" s="282" t="s">
        <v>2636</v>
      </c>
      <c r="AA193" s="282" t="s">
        <v>2637</v>
      </c>
    </row>
    <row r="194" spans="1:27" s="8" customFormat="1" ht="22.8" customHeight="1">
      <c r="A194" s="223">
        <v>93</v>
      </c>
      <c r="B194" s="223" t="s">
        <v>433</v>
      </c>
      <c r="C194" s="221">
        <v>1089</v>
      </c>
      <c r="D194" s="339">
        <v>40</v>
      </c>
      <c r="E194" s="221">
        <v>89</v>
      </c>
      <c r="F194" s="223" t="s">
        <v>2453</v>
      </c>
      <c r="G194" s="223">
        <v>14</v>
      </c>
      <c r="H194" s="223">
        <v>2</v>
      </c>
      <c r="I194" s="223">
        <v>70</v>
      </c>
      <c r="J194" s="236">
        <f t="shared" si="8"/>
        <v>5870</v>
      </c>
      <c r="K194" s="233"/>
      <c r="L194" s="236">
        <f t="shared" si="7"/>
        <v>5870</v>
      </c>
      <c r="M194" s="282"/>
      <c r="N194" s="282"/>
      <c r="O194" s="282"/>
      <c r="P194" s="282"/>
      <c r="Q194" s="282"/>
      <c r="R194" s="282"/>
      <c r="S194" s="288"/>
      <c r="T194" s="282"/>
      <c r="U194" s="282"/>
      <c r="V194" s="282"/>
      <c r="W194" s="233"/>
      <c r="X194" s="223">
        <v>93</v>
      </c>
      <c r="Y194" s="282" t="s">
        <v>70</v>
      </c>
      <c r="Z194" s="282" t="s">
        <v>2638</v>
      </c>
      <c r="AA194" s="282" t="s">
        <v>2639</v>
      </c>
    </row>
    <row r="195" spans="1:27" s="8" customFormat="1" ht="22.8" customHeight="1">
      <c r="A195" s="223"/>
      <c r="B195" s="223" t="s">
        <v>433</v>
      </c>
      <c r="C195" s="221">
        <v>1010</v>
      </c>
      <c r="D195" s="339">
        <v>81</v>
      </c>
      <c r="E195" s="221">
        <v>10</v>
      </c>
      <c r="F195" s="223"/>
      <c r="G195" s="223">
        <v>10</v>
      </c>
      <c r="H195" s="223">
        <v>3</v>
      </c>
      <c r="I195" s="223">
        <v>33</v>
      </c>
      <c r="J195" s="236">
        <f t="shared" si="8"/>
        <v>4333</v>
      </c>
      <c r="K195" s="233"/>
      <c r="L195" s="236">
        <f t="shared" si="7"/>
        <v>4333</v>
      </c>
      <c r="M195" s="282"/>
      <c r="N195" s="282"/>
      <c r="O195" s="282"/>
      <c r="P195" s="282"/>
      <c r="Q195" s="282"/>
      <c r="R195" s="282"/>
      <c r="S195" s="288"/>
      <c r="T195" s="282"/>
      <c r="U195" s="282"/>
      <c r="V195" s="282"/>
      <c r="W195" s="233"/>
      <c r="X195" s="223"/>
      <c r="Y195" s="282"/>
      <c r="Z195" s="282"/>
      <c r="AA195" s="282"/>
    </row>
    <row r="196" spans="1:27" s="8" customFormat="1" ht="22.8" customHeight="1">
      <c r="A196" s="223"/>
      <c r="B196" s="223" t="s">
        <v>433</v>
      </c>
      <c r="C196" s="221">
        <v>1016</v>
      </c>
      <c r="D196" s="339">
        <v>63</v>
      </c>
      <c r="E196" s="221">
        <v>16</v>
      </c>
      <c r="F196" s="223"/>
      <c r="G196" s="223">
        <v>2</v>
      </c>
      <c r="H196" s="223">
        <v>1</v>
      </c>
      <c r="I196" s="223">
        <v>45</v>
      </c>
      <c r="J196" s="236">
        <f t="shared" si="8"/>
        <v>945</v>
      </c>
      <c r="K196" s="233"/>
      <c r="L196" s="236">
        <f t="shared" si="7"/>
        <v>945</v>
      </c>
      <c r="M196" s="282"/>
      <c r="N196" s="282"/>
      <c r="O196" s="282"/>
      <c r="P196" s="282"/>
      <c r="Q196" s="282"/>
      <c r="R196" s="282"/>
      <c r="S196" s="288"/>
      <c r="T196" s="282"/>
      <c r="U196" s="282"/>
      <c r="V196" s="282"/>
      <c r="W196" s="233"/>
      <c r="X196" s="223"/>
      <c r="Y196" s="282"/>
      <c r="Z196" s="282"/>
      <c r="AA196" s="282"/>
    </row>
    <row r="197" spans="1:27" s="8" customFormat="1" ht="22.8" customHeight="1">
      <c r="A197" s="223">
        <v>94</v>
      </c>
      <c r="B197" s="223" t="s">
        <v>433</v>
      </c>
      <c r="C197" s="221">
        <v>1135</v>
      </c>
      <c r="D197" s="339">
        <v>13</v>
      </c>
      <c r="E197" s="221">
        <v>35</v>
      </c>
      <c r="F197" s="223" t="s">
        <v>2453</v>
      </c>
      <c r="G197" s="223">
        <v>13</v>
      </c>
      <c r="H197" s="223">
        <v>1</v>
      </c>
      <c r="I197" s="223">
        <v>50</v>
      </c>
      <c r="J197" s="236">
        <f t="shared" si="8"/>
        <v>5350</v>
      </c>
      <c r="K197" s="233"/>
      <c r="L197" s="236">
        <f t="shared" si="7"/>
        <v>5350</v>
      </c>
      <c r="M197" s="282"/>
      <c r="N197" s="282"/>
      <c r="O197" s="282"/>
      <c r="P197" s="282"/>
      <c r="Q197" s="282"/>
      <c r="R197" s="282"/>
      <c r="S197" s="288"/>
      <c r="T197" s="282"/>
      <c r="U197" s="282"/>
      <c r="V197" s="282"/>
      <c r="W197" s="233"/>
      <c r="X197" s="223">
        <v>94</v>
      </c>
      <c r="Y197" s="282" t="s">
        <v>63</v>
      </c>
      <c r="Z197" s="282" t="s">
        <v>2640</v>
      </c>
      <c r="AA197" s="282" t="s">
        <v>2641</v>
      </c>
    </row>
    <row r="198" spans="1:27" s="8" customFormat="1" ht="22.8" customHeight="1">
      <c r="A198" s="223">
        <v>95</v>
      </c>
      <c r="B198" s="223" t="s">
        <v>459</v>
      </c>
      <c r="C198" s="221">
        <v>370</v>
      </c>
      <c r="D198" s="339">
        <v>19</v>
      </c>
      <c r="E198" s="221">
        <v>20</v>
      </c>
      <c r="F198" s="223" t="s">
        <v>2453</v>
      </c>
      <c r="G198" s="223">
        <v>9</v>
      </c>
      <c r="H198" s="223">
        <v>1</v>
      </c>
      <c r="I198" s="223">
        <v>99</v>
      </c>
      <c r="J198" s="236">
        <f t="shared" si="8"/>
        <v>3799</v>
      </c>
      <c r="K198" s="233"/>
      <c r="L198" s="236">
        <f t="shared" si="7"/>
        <v>3799</v>
      </c>
      <c r="M198" s="282"/>
      <c r="N198" s="282"/>
      <c r="O198" s="282"/>
      <c r="P198" s="282"/>
      <c r="Q198" s="282"/>
      <c r="R198" s="282"/>
      <c r="S198" s="233"/>
      <c r="T198" s="282"/>
      <c r="U198" s="282"/>
      <c r="V198" s="282"/>
      <c r="W198" s="233"/>
      <c r="X198" s="223">
        <v>95</v>
      </c>
      <c r="Y198" s="282" t="s">
        <v>70</v>
      </c>
      <c r="Z198" s="282" t="s">
        <v>2642</v>
      </c>
      <c r="AA198" s="282" t="s">
        <v>2643</v>
      </c>
    </row>
    <row r="199" spans="1:27" s="8" customFormat="1" ht="22.8" customHeight="1">
      <c r="A199" s="223"/>
      <c r="B199" s="223" t="s">
        <v>433</v>
      </c>
      <c r="C199" s="221">
        <v>8520</v>
      </c>
      <c r="D199" s="339">
        <v>205</v>
      </c>
      <c r="E199" s="221">
        <v>20</v>
      </c>
      <c r="F199" s="223"/>
      <c r="G199" s="223">
        <v>4</v>
      </c>
      <c r="H199" s="279" t="s">
        <v>73</v>
      </c>
      <c r="I199" s="223">
        <v>38</v>
      </c>
      <c r="J199" s="236">
        <f>SUM(G199*400+I199)</f>
        <v>1638</v>
      </c>
      <c r="K199" s="233"/>
      <c r="L199" s="236">
        <f t="shared" si="7"/>
        <v>1638</v>
      </c>
      <c r="M199" s="282"/>
      <c r="N199" s="282"/>
      <c r="O199" s="282"/>
      <c r="P199" s="282"/>
      <c r="Q199" s="282"/>
      <c r="R199" s="282"/>
      <c r="S199" s="233"/>
      <c r="T199" s="282"/>
      <c r="U199" s="282"/>
      <c r="V199" s="282"/>
      <c r="W199" s="233"/>
      <c r="X199" s="223"/>
      <c r="Y199" s="282"/>
      <c r="Z199" s="282"/>
      <c r="AA199" s="282"/>
    </row>
    <row r="200" spans="1:27" s="8" customFormat="1" ht="22.8" customHeight="1">
      <c r="A200" s="223">
        <v>96</v>
      </c>
      <c r="B200" s="223" t="s">
        <v>433</v>
      </c>
      <c r="C200" s="221">
        <v>5242</v>
      </c>
      <c r="D200" s="339">
        <v>31</v>
      </c>
      <c r="E200" s="221">
        <v>42</v>
      </c>
      <c r="F200" s="223" t="s">
        <v>2453</v>
      </c>
      <c r="G200" s="223">
        <v>7</v>
      </c>
      <c r="H200" s="279" t="s">
        <v>73</v>
      </c>
      <c r="I200" s="279" t="s">
        <v>73</v>
      </c>
      <c r="J200" s="236">
        <f>SUM(G200*400)</f>
        <v>2800</v>
      </c>
      <c r="K200" s="233"/>
      <c r="L200" s="236">
        <f t="shared" si="7"/>
        <v>2800</v>
      </c>
      <c r="M200" s="282"/>
      <c r="N200" s="282"/>
      <c r="O200" s="282"/>
      <c r="P200" s="282"/>
      <c r="Q200" s="282"/>
      <c r="R200" s="282"/>
      <c r="S200" s="233"/>
      <c r="T200" s="282"/>
      <c r="U200" s="282"/>
      <c r="V200" s="282"/>
      <c r="W200" s="233"/>
      <c r="X200" s="223">
        <v>96</v>
      </c>
      <c r="Y200" s="282" t="s">
        <v>70</v>
      </c>
      <c r="Z200" s="282" t="s">
        <v>2644</v>
      </c>
      <c r="AA200" s="282" t="s">
        <v>2645</v>
      </c>
    </row>
    <row r="201" spans="1:27" s="8" customFormat="1" ht="22.2" customHeight="1">
      <c r="A201" s="223">
        <v>97</v>
      </c>
      <c r="B201" s="223" t="s">
        <v>433</v>
      </c>
      <c r="C201" s="221">
        <v>8445</v>
      </c>
      <c r="D201" s="339">
        <v>171</v>
      </c>
      <c r="E201" s="221">
        <v>45</v>
      </c>
      <c r="F201" s="223" t="s">
        <v>2453</v>
      </c>
      <c r="G201" s="223">
        <v>5</v>
      </c>
      <c r="H201" s="279" t="s">
        <v>73</v>
      </c>
      <c r="I201" s="279" t="s">
        <v>73</v>
      </c>
      <c r="J201" s="236">
        <f>SUM(G201*400)</f>
        <v>2000</v>
      </c>
      <c r="K201" s="233"/>
      <c r="L201" s="236">
        <f t="shared" si="7"/>
        <v>2000</v>
      </c>
      <c r="M201" s="282"/>
      <c r="N201" s="282"/>
      <c r="O201" s="282"/>
      <c r="P201" s="282"/>
      <c r="Q201" s="282"/>
      <c r="R201" s="282"/>
      <c r="S201" s="233"/>
      <c r="T201" s="282"/>
      <c r="U201" s="282"/>
      <c r="V201" s="282"/>
      <c r="W201" s="233"/>
      <c r="X201" s="223">
        <v>97</v>
      </c>
      <c r="Y201" s="282" t="s">
        <v>63</v>
      </c>
      <c r="Z201" s="282" t="s">
        <v>2646</v>
      </c>
      <c r="AA201" s="282" t="s">
        <v>2647</v>
      </c>
    </row>
    <row r="202" spans="1:27" s="8" customFormat="1" ht="22.2" customHeight="1">
      <c r="A202" s="223">
        <v>98</v>
      </c>
      <c r="B202" s="223" t="s">
        <v>433</v>
      </c>
      <c r="C202" s="221" t="s">
        <v>249</v>
      </c>
      <c r="D202" s="339">
        <v>50</v>
      </c>
      <c r="E202" s="221" t="s">
        <v>249</v>
      </c>
      <c r="F202" s="223" t="s">
        <v>2453</v>
      </c>
      <c r="G202" s="223">
        <v>23</v>
      </c>
      <c r="H202" s="223">
        <v>1</v>
      </c>
      <c r="I202" s="223">
        <v>62</v>
      </c>
      <c r="J202" s="236">
        <f>SUM(G202*400+H202*100+I202)</f>
        <v>9362</v>
      </c>
      <c r="K202" s="233"/>
      <c r="L202" s="236">
        <f t="shared" si="7"/>
        <v>9362</v>
      </c>
      <c r="M202" s="282"/>
      <c r="N202" s="282"/>
      <c r="O202" s="282"/>
      <c r="P202" s="282"/>
      <c r="Q202" s="282"/>
      <c r="R202" s="282"/>
      <c r="S202" s="233"/>
      <c r="T202" s="282"/>
      <c r="U202" s="282"/>
      <c r="V202" s="282"/>
      <c r="W202" s="233"/>
      <c r="X202" s="223">
        <v>98</v>
      </c>
      <c r="Y202" s="282" t="s">
        <v>63</v>
      </c>
      <c r="Z202" s="282" t="s">
        <v>2648</v>
      </c>
      <c r="AA202" s="282" t="s">
        <v>2649</v>
      </c>
    </row>
    <row r="203" spans="1:27" s="8" customFormat="1" ht="22.2" customHeight="1">
      <c r="A203" s="223">
        <v>99</v>
      </c>
      <c r="B203" s="223" t="s">
        <v>433</v>
      </c>
      <c r="C203" s="221">
        <v>6011</v>
      </c>
      <c r="D203" s="339">
        <v>145</v>
      </c>
      <c r="E203" s="221">
        <v>11</v>
      </c>
      <c r="F203" s="223" t="s">
        <v>2453</v>
      </c>
      <c r="G203" s="238">
        <v>14</v>
      </c>
      <c r="H203" s="238">
        <v>2</v>
      </c>
      <c r="I203" s="238">
        <v>34</v>
      </c>
      <c r="J203" s="236">
        <f>SUM(G203*400+H203*100+I203)</f>
        <v>5834</v>
      </c>
      <c r="K203" s="233"/>
      <c r="L203" s="236">
        <f t="shared" si="7"/>
        <v>5834</v>
      </c>
      <c r="M203" s="282"/>
      <c r="N203" s="282"/>
      <c r="O203" s="282"/>
      <c r="P203" s="282"/>
      <c r="Q203" s="282"/>
      <c r="R203" s="282"/>
      <c r="S203" s="233"/>
      <c r="T203" s="282"/>
      <c r="U203" s="282"/>
      <c r="V203" s="282"/>
      <c r="W203" s="233"/>
      <c r="X203" s="223">
        <v>99</v>
      </c>
      <c r="Y203" s="282" t="s">
        <v>70</v>
      </c>
      <c r="Z203" s="282" t="s">
        <v>2650</v>
      </c>
      <c r="AA203" s="282" t="s">
        <v>2651</v>
      </c>
    </row>
    <row r="204" spans="1:27" s="8" customFormat="1" ht="22.2" customHeight="1">
      <c r="A204" s="223">
        <v>100</v>
      </c>
      <c r="B204" s="223" t="s">
        <v>433</v>
      </c>
      <c r="C204" s="221">
        <v>5734</v>
      </c>
      <c r="D204" s="339">
        <v>88</v>
      </c>
      <c r="E204" s="221">
        <v>34</v>
      </c>
      <c r="F204" s="223" t="s">
        <v>2453</v>
      </c>
      <c r="G204" s="238">
        <v>19</v>
      </c>
      <c r="H204" s="279" t="s">
        <v>73</v>
      </c>
      <c r="I204" s="238">
        <v>29</v>
      </c>
      <c r="J204" s="236">
        <f>SUM(G204*400+I204)</f>
        <v>7629</v>
      </c>
      <c r="K204" s="233"/>
      <c r="L204" s="236">
        <f t="shared" si="7"/>
        <v>7629</v>
      </c>
      <c r="M204" s="282"/>
      <c r="N204" s="282"/>
      <c r="O204" s="282"/>
      <c r="P204" s="282"/>
      <c r="Q204" s="282"/>
      <c r="R204" s="282"/>
      <c r="S204" s="233"/>
      <c r="T204" s="282"/>
      <c r="U204" s="282"/>
      <c r="V204" s="282"/>
      <c r="W204" s="233"/>
      <c r="X204" s="223">
        <v>100</v>
      </c>
      <c r="Y204" s="282" t="s">
        <v>70</v>
      </c>
      <c r="Z204" s="282" t="s">
        <v>2652</v>
      </c>
      <c r="AA204" s="282" t="s">
        <v>2653</v>
      </c>
    </row>
    <row r="205" spans="1:27" s="8" customFormat="1" ht="22.2" customHeight="1">
      <c r="A205" s="223"/>
      <c r="B205" s="223" t="s">
        <v>433</v>
      </c>
      <c r="C205" s="221">
        <v>7649</v>
      </c>
      <c r="D205" s="339">
        <v>152</v>
      </c>
      <c r="E205" s="221">
        <v>49</v>
      </c>
      <c r="F205" s="223"/>
      <c r="G205" s="238">
        <v>9</v>
      </c>
      <c r="H205" s="279" t="s">
        <v>73</v>
      </c>
      <c r="I205" s="279" t="s">
        <v>73</v>
      </c>
      <c r="J205" s="236">
        <f>SUM(G205*400)</f>
        <v>3600</v>
      </c>
      <c r="K205" s="233"/>
      <c r="L205" s="236">
        <f t="shared" si="7"/>
        <v>3600</v>
      </c>
      <c r="M205" s="282"/>
      <c r="N205" s="282"/>
      <c r="O205" s="282"/>
      <c r="P205" s="282"/>
      <c r="Q205" s="282"/>
      <c r="R205" s="282"/>
      <c r="S205" s="233"/>
      <c r="T205" s="282"/>
      <c r="U205" s="282"/>
      <c r="V205" s="282"/>
      <c r="W205" s="233"/>
      <c r="X205" s="223"/>
      <c r="Y205" s="282"/>
      <c r="Z205" s="282"/>
      <c r="AA205" s="282"/>
    </row>
    <row r="206" spans="1:27" s="8" customFormat="1" ht="22.2" customHeight="1">
      <c r="A206" s="223"/>
      <c r="B206" s="223" t="s">
        <v>459</v>
      </c>
      <c r="C206" s="221">
        <v>763</v>
      </c>
      <c r="D206" s="339">
        <v>310</v>
      </c>
      <c r="E206" s="221">
        <v>13</v>
      </c>
      <c r="F206" s="223"/>
      <c r="G206" s="238">
        <v>12</v>
      </c>
      <c r="H206" s="238">
        <v>1</v>
      </c>
      <c r="I206" s="238">
        <v>55</v>
      </c>
      <c r="J206" s="236">
        <f>SUM(G206*400+H206*100+I206)</f>
        <v>4955</v>
      </c>
      <c r="K206" s="233"/>
      <c r="L206" s="236">
        <f t="shared" si="7"/>
        <v>4955</v>
      </c>
      <c r="M206" s="282"/>
      <c r="N206" s="282"/>
      <c r="O206" s="282"/>
      <c r="P206" s="282"/>
      <c r="Q206" s="282"/>
      <c r="R206" s="282"/>
      <c r="S206" s="233"/>
      <c r="T206" s="282"/>
      <c r="U206" s="282"/>
      <c r="V206" s="282"/>
      <c r="W206" s="233"/>
      <c r="X206" s="223"/>
      <c r="Y206" s="282"/>
      <c r="Z206" s="282"/>
      <c r="AA206" s="282"/>
    </row>
    <row r="207" spans="1:27" s="8" customFormat="1" ht="22.2" customHeight="1">
      <c r="A207" s="223">
        <v>101</v>
      </c>
      <c r="B207" s="223" t="s">
        <v>459</v>
      </c>
      <c r="C207" s="221">
        <v>367</v>
      </c>
      <c r="D207" s="339">
        <v>16</v>
      </c>
      <c r="E207" s="221">
        <v>65</v>
      </c>
      <c r="F207" s="223" t="s">
        <v>2453</v>
      </c>
      <c r="G207" s="223">
        <v>18</v>
      </c>
      <c r="H207" s="223">
        <v>2</v>
      </c>
      <c r="I207" s="223">
        <v>18</v>
      </c>
      <c r="J207" s="236">
        <f>SUM(G207*400+H207*100+I207)</f>
        <v>7418</v>
      </c>
      <c r="K207" s="233"/>
      <c r="L207" s="236">
        <f t="shared" si="7"/>
        <v>7418</v>
      </c>
      <c r="M207" s="282"/>
      <c r="N207" s="282"/>
      <c r="O207" s="282"/>
      <c r="P207" s="282"/>
      <c r="Q207" s="282"/>
      <c r="R207" s="282"/>
      <c r="S207" s="233"/>
      <c r="T207" s="282"/>
      <c r="U207" s="282"/>
      <c r="V207" s="282"/>
      <c r="W207" s="233"/>
      <c r="X207" s="223">
        <v>101</v>
      </c>
      <c r="Y207" s="282" t="s">
        <v>70</v>
      </c>
      <c r="Z207" s="282" t="s">
        <v>2654</v>
      </c>
      <c r="AA207" s="282" t="s">
        <v>2655</v>
      </c>
    </row>
    <row r="208" spans="1:27" s="8" customFormat="1" ht="22.2" customHeight="1">
      <c r="A208" s="223"/>
      <c r="B208" s="223" t="s">
        <v>433</v>
      </c>
      <c r="C208" s="221">
        <v>1121</v>
      </c>
      <c r="D208" s="339">
        <v>9</v>
      </c>
      <c r="E208" s="221">
        <v>21</v>
      </c>
      <c r="F208" s="223"/>
      <c r="G208" s="223">
        <v>17</v>
      </c>
      <c r="H208" s="223">
        <v>2</v>
      </c>
      <c r="I208" s="223">
        <v>65</v>
      </c>
      <c r="J208" s="236">
        <f>SUM(G208*400+H208*100+I208)</f>
        <v>7065</v>
      </c>
      <c r="K208" s="233"/>
      <c r="L208" s="236">
        <f t="shared" si="7"/>
        <v>7065</v>
      </c>
      <c r="M208" s="282"/>
      <c r="N208" s="282"/>
      <c r="O208" s="282"/>
      <c r="P208" s="282"/>
      <c r="Q208" s="282"/>
      <c r="R208" s="282"/>
      <c r="S208" s="233"/>
      <c r="T208" s="282"/>
      <c r="U208" s="282"/>
      <c r="V208" s="282"/>
      <c r="W208" s="233"/>
      <c r="X208" s="223"/>
      <c r="Y208" s="282"/>
      <c r="Z208" s="282"/>
      <c r="AA208" s="282"/>
    </row>
    <row r="209" spans="1:27" s="8" customFormat="1" ht="22.2" customHeight="1">
      <c r="A209" s="223">
        <v>102</v>
      </c>
      <c r="B209" s="223" t="s">
        <v>106</v>
      </c>
      <c r="C209" s="221" t="s">
        <v>249</v>
      </c>
      <c r="D209" s="339" t="s">
        <v>84</v>
      </c>
      <c r="E209" s="221">
        <f>-H183</f>
        <v>0</v>
      </c>
      <c r="F209" s="223" t="s">
        <v>2453</v>
      </c>
      <c r="G209" s="223">
        <v>8</v>
      </c>
      <c r="H209" s="279" t="s">
        <v>73</v>
      </c>
      <c r="I209" s="279" t="s">
        <v>73</v>
      </c>
      <c r="J209" s="236">
        <f>SUM(G209*400)</f>
        <v>3200</v>
      </c>
      <c r="K209" s="233"/>
      <c r="L209" s="236">
        <f t="shared" si="7"/>
        <v>3200</v>
      </c>
      <c r="M209" s="282"/>
      <c r="N209" s="282"/>
      <c r="O209" s="282"/>
      <c r="P209" s="282"/>
      <c r="Q209" s="282"/>
      <c r="R209" s="282"/>
      <c r="S209" s="233"/>
      <c r="T209" s="282"/>
      <c r="U209" s="282"/>
      <c r="V209" s="282"/>
      <c r="W209" s="233"/>
      <c r="X209" s="223">
        <v>102</v>
      </c>
      <c r="Y209" s="282" t="s">
        <v>63</v>
      </c>
      <c r="Z209" s="282" t="s">
        <v>2656</v>
      </c>
      <c r="AA209" s="282" t="s">
        <v>2657</v>
      </c>
    </row>
    <row r="210" spans="1:27" s="8" customFormat="1" ht="22.2" customHeight="1">
      <c r="A210" s="223">
        <v>103</v>
      </c>
      <c r="B210" s="223" t="s">
        <v>459</v>
      </c>
      <c r="C210" s="221">
        <v>715</v>
      </c>
      <c r="D210" s="339">
        <v>5</v>
      </c>
      <c r="E210" s="221">
        <v>15</v>
      </c>
      <c r="F210" s="223" t="s">
        <v>2453</v>
      </c>
      <c r="G210" s="223">
        <v>3</v>
      </c>
      <c r="H210" s="223">
        <v>3</v>
      </c>
      <c r="I210" s="223">
        <v>86</v>
      </c>
      <c r="J210" s="236">
        <f>SUM(G210*400+H210*100+I210)</f>
        <v>1586</v>
      </c>
      <c r="K210" s="233"/>
      <c r="L210" s="236">
        <f t="shared" si="7"/>
        <v>1586</v>
      </c>
      <c r="M210" s="282"/>
      <c r="N210" s="282"/>
      <c r="O210" s="282"/>
      <c r="P210" s="282"/>
      <c r="Q210" s="282"/>
      <c r="R210" s="282"/>
      <c r="S210" s="233"/>
      <c r="T210" s="282"/>
      <c r="U210" s="282"/>
      <c r="V210" s="282"/>
      <c r="W210" s="233"/>
      <c r="X210" s="223">
        <v>103</v>
      </c>
      <c r="Y210" s="282" t="s">
        <v>63</v>
      </c>
      <c r="Z210" s="282" t="s">
        <v>2658</v>
      </c>
      <c r="AA210" s="282" t="s">
        <v>2659</v>
      </c>
    </row>
    <row r="211" spans="1:27" s="8" customFormat="1" ht="22.2" customHeight="1">
      <c r="A211" s="223"/>
      <c r="B211" s="223" t="s">
        <v>112</v>
      </c>
      <c r="C211" s="221" t="s">
        <v>249</v>
      </c>
      <c r="D211" s="339" t="s">
        <v>84</v>
      </c>
      <c r="E211" s="221" t="s">
        <v>249</v>
      </c>
      <c r="F211" s="223"/>
      <c r="G211" s="223">
        <v>3</v>
      </c>
      <c r="H211" s="279" t="s">
        <v>73</v>
      </c>
      <c r="I211" s="279" t="s">
        <v>73</v>
      </c>
      <c r="J211" s="236">
        <f>SUM(G211*400)</f>
        <v>1200</v>
      </c>
      <c r="K211" s="233"/>
      <c r="L211" s="236">
        <f t="shared" si="7"/>
        <v>1200</v>
      </c>
      <c r="M211" s="282"/>
      <c r="N211" s="282"/>
      <c r="O211" s="282"/>
      <c r="P211" s="282"/>
      <c r="Q211" s="282"/>
      <c r="R211" s="282"/>
      <c r="S211" s="233"/>
      <c r="T211" s="282"/>
      <c r="U211" s="282"/>
      <c r="V211" s="282"/>
      <c r="W211" s="233"/>
      <c r="X211" s="223"/>
      <c r="Y211" s="282"/>
      <c r="Z211" s="282"/>
      <c r="AA211" s="282"/>
    </row>
    <row r="212" spans="1:27" s="8" customFormat="1" ht="22.2" customHeight="1">
      <c r="A212" s="223">
        <v>104</v>
      </c>
      <c r="B212" s="223" t="s">
        <v>112</v>
      </c>
      <c r="C212" s="221" t="s">
        <v>249</v>
      </c>
      <c r="D212" s="339">
        <v>258</v>
      </c>
      <c r="E212" s="221" t="s">
        <v>249</v>
      </c>
      <c r="F212" s="223" t="s">
        <v>2453</v>
      </c>
      <c r="G212" s="223">
        <v>6</v>
      </c>
      <c r="H212" s="279" t="s">
        <v>73</v>
      </c>
      <c r="I212" s="279" t="s">
        <v>73</v>
      </c>
      <c r="J212" s="236">
        <f>SUM(G212*400)</f>
        <v>2400</v>
      </c>
      <c r="K212" s="233"/>
      <c r="L212" s="236">
        <f t="shared" si="7"/>
        <v>2400</v>
      </c>
      <c r="M212" s="282"/>
      <c r="N212" s="282"/>
      <c r="O212" s="282"/>
      <c r="P212" s="282"/>
      <c r="Q212" s="282"/>
      <c r="R212" s="282"/>
      <c r="S212" s="233"/>
      <c r="T212" s="282"/>
      <c r="U212" s="282"/>
      <c r="V212" s="282"/>
      <c r="W212" s="233"/>
      <c r="X212" s="223">
        <v>104</v>
      </c>
      <c r="Y212" s="282" t="s">
        <v>70</v>
      </c>
      <c r="Z212" s="282" t="s">
        <v>2660</v>
      </c>
      <c r="AA212" s="282" t="s">
        <v>2661</v>
      </c>
    </row>
    <row r="213" spans="1:27" s="8" customFormat="1" ht="22.2" customHeight="1">
      <c r="A213" s="223">
        <v>105</v>
      </c>
      <c r="B213" s="223" t="s">
        <v>433</v>
      </c>
      <c r="C213" s="221">
        <v>5736</v>
      </c>
      <c r="D213" s="339">
        <v>50</v>
      </c>
      <c r="E213" s="221">
        <v>36</v>
      </c>
      <c r="F213" s="223" t="s">
        <v>2453</v>
      </c>
      <c r="G213" s="223">
        <v>15</v>
      </c>
      <c r="H213" s="279" t="s">
        <v>73</v>
      </c>
      <c r="I213" s="279" t="s">
        <v>73</v>
      </c>
      <c r="J213" s="236">
        <f>SUM(G213*400)</f>
        <v>6000</v>
      </c>
      <c r="K213" s="233"/>
      <c r="L213" s="236">
        <f t="shared" si="7"/>
        <v>6000</v>
      </c>
      <c r="M213" s="282"/>
      <c r="N213" s="282"/>
      <c r="O213" s="282"/>
      <c r="P213" s="282"/>
      <c r="Q213" s="282"/>
      <c r="R213" s="282"/>
      <c r="S213" s="233"/>
      <c r="T213" s="282"/>
      <c r="U213" s="282"/>
      <c r="V213" s="282"/>
      <c r="W213" s="233"/>
      <c r="X213" s="223">
        <v>105</v>
      </c>
      <c r="Y213" s="282" t="s">
        <v>63</v>
      </c>
      <c r="Z213" s="282" t="s">
        <v>2662</v>
      </c>
      <c r="AA213" s="282" t="s">
        <v>2663</v>
      </c>
    </row>
    <row r="214" spans="1:27" s="8" customFormat="1" ht="22.2" customHeight="1">
      <c r="A214" s="223"/>
      <c r="B214" s="223" t="s">
        <v>433</v>
      </c>
      <c r="C214" s="221">
        <v>8478</v>
      </c>
      <c r="D214" s="339">
        <v>175</v>
      </c>
      <c r="E214" s="221">
        <v>78</v>
      </c>
      <c r="F214" s="223"/>
      <c r="G214" s="223">
        <v>3</v>
      </c>
      <c r="H214" s="279" t="s">
        <v>73</v>
      </c>
      <c r="I214" s="279" t="s">
        <v>73</v>
      </c>
      <c r="J214" s="236">
        <f>SUM(G214*400)</f>
        <v>1200</v>
      </c>
      <c r="K214" s="233"/>
      <c r="L214" s="236">
        <f>SUM(G214*400+H214*100+I214)</f>
        <v>1200</v>
      </c>
      <c r="M214" s="282"/>
      <c r="N214" s="282"/>
      <c r="O214" s="282"/>
      <c r="P214" s="282"/>
      <c r="Q214" s="282"/>
      <c r="R214" s="282"/>
      <c r="S214" s="233"/>
      <c r="T214" s="282"/>
      <c r="U214" s="282"/>
      <c r="V214" s="282"/>
      <c r="W214" s="233"/>
      <c r="X214" s="223"/>
      <c r="Y214" s="282"/>
      <c r="Z214" s="282"/>
      <c r="AA214" s="282"/>
    </row>
    <row r="215" spans="1:27" s="8" customFormat="1" ht="22.2" customHeight="1">
      <c r="A215" s="223"/>
      <c r="B215" s="223" t="s">
        <v>471</v>
      </c>
      <c r="C215" s="221">
        <v>51194</v>
      </c>
      <c r="D215" s="339">
        <v>15</v>
      </c>
      <c r="E215" s="221">
        <v>570</v>
      </c>
      <c r="F215" s="223"/>
      <c r="G215" s="223">
        <v>1</v>
      </c>
      <c r="H215" s="279" t="s">
        <v>73</v>
      </c>
      <c r="I215" s="279">
        <v>37</v>
      </c>
      <c r="J215" s="236">
        <f>SUM(G215*400)</f>
        <v>400</v>
      </c>
      <c r="K215" s="233"/>
      <c r="L215" s="236">
        <f>SUM(J215:K215)</f>
        <v>400</v>
      </c>
      <c r="M215" s="282"/>
      <c r="N215" s="282"/>
      <c r="O215" s="282"/>
      <c r="P215" s="282"/>
      <c r="Q215" s="282"/>
      <c r="R215" s="282"/>
      <c r="S215" s="233"/>
      <c r="T215" s="282"/>
      <c r="U215" s="282"/>
      <c r="V215" s="282"/>
      <c r="W215" s="233"/>
      <c r="X215" s="223"/>
      <c r="Y215" s="282"/>
      <c r="Z215" s="282"/>
      <c r="AA215" s="282"/>
    </row>
    <row r="216" spans="1:27" s="8" customFormat="1" ht="22.2" customHeight="1">
      <c r="A216" s="223"/>
      <c r="B216" s="223" t="s">
        <v>471</v>
      </c>
      <c r="C216" s="221">
        <v>51193</v>
      </c>
      <c r="D216" s="339">
        <v>16</v>
      </c>
      <c r="E216" s="221">
        <v>569</v>
      </c>
      <c r="F216" s="223"/>
      <c r="G216" s="223">
        <v>0</v>
      </c>
      <c r="H216" s="279">
        <v>2</v>
      </c>
      <c r="I216" s="279">
        <v>73</v>
      </c>
      <c r="J216" s="236">
        <f>SUM(G216*400+H216*100+I216)</f>
        <v>273</v>
      </c>
      <c r="K216" s="233"/>
      <c r="L216" s="236">
        <f>SUM(J216:K216)</f>
        <v>273</v>
      </c>
      <c r="M216" s="282"/>
      <c r="N216" s="282"/>
      <c r="O216" s="282"/>
      <c r="P216" s="282"/>
      <c r="Q216" s="282"/>
      <c r="R216" s="282"/>
      <c r="S216" s="233"/>
      <c r="T216" s="282"/>
      <c r="U216" s="282"/>
      <c r="V216" s="282"/>
      <c r="W216" s="233"/>
      <c r="X216" s="223"/>
      <c r="Y216" s="282"/>
      <c r="Z216" s="282"/>
      <c r="AA216" s="282"/>
    </row>
    <row r="217" spans="1:27" s="8" customFormat="1" ht="22.2" customHeight="1">
      <c r="A217" s="223">
        <v>106</v>
      </c>
      <c r="B217" s="223" t="s">
        <v>433</v>
      </c>
      <c r="C217" s="221">
        <v>5261</v>
      </c>
      <c r="D217" s="339">
        <v>85</v>
      </c>
      <c r="E217" s="221">
        <v>61</v>
      </c>
      <c r="F217" s="223" t="s">
        <v>2453</v>
      </c>
      <c r="G217" s="223">
        <v>13</v>
      </c>
      <c r="H217" s="223">
        <v>2</v>
      </c>
      <c r="I217" s="223">
        <v>80</v>
      </c>
      <c r="J217" s="236">
        <f>SUM(G217*400+H217*100+I217)</f>
        <v>5480</v>
      </c>
      <c r="K217" s="233"/>
      <c r="L217" s="236">
        <f t="shared" si="7"/>
        <v>5480</v>
      </c>
      <c r="M217" s="282"/>
      <c r="N217" s="282"/>
      <c r="O217" s="282"/>
      <c r="P217" s="282"/>
      <c r="Q217" s="282"/>
      <c r="R217" s="282"/>
      <c r="S217" s="233"/>
      <c r="T217" s="282"/>
      <c r="U217" s="282"/>
      <c r="V217" s="282"/>
      <c r="W217" s="233"/>
      <c r="X217" s="223">
        <v>106</v>
      </c>
      <c r="Y217" s="282" t="s">
        <v>63</v>
      </c>
      <c r="Z217" s="282" t="s">
        <v>2664</v>
      </c>
      <c r="AA217" s="282" t="s">
        <v>2665</v>
      </c>
    </row>
    <row r="218" spans="1:27" s="8" customFormat="1" ht="22.2" customHeight="1">
      <c r="A218" s="223"/>
      <c r="B218" s="223" t="s">
        <v>433</v>
      </c>
      <c r="C218" s="221">
        <v>1181</v>
      </c>
      <c r="D218" s="339">
        <v>4</v>
      </c>
      <c r="E218" s="221">
        <v>81</v>
      </c>
      <c r="F218" s="223"/>
      <c r="G218" s="223">
        <v>12</v>
      </c>
      <c r="H218" s="223">
        <v>2</v>
      </c>
      <c r="I218" s="223">
        <v>32</v>
      </c>
      <c r="J218" s="236">
        <f>SUM(G218*400+H218*100+I218)</f>
        <v>5032</v>
      </c>
      <c r="K218" s="233"/>
      <c r="L218" s="236">
        <f t="shared" si="7"/>
        <v>5032</v>
      </c>
      <c r="M218" s="282"/>
      <c r="N218" s="282"/>
      <c r="O218" s="282"/>
      <c r="P218" s="282"/>
      <c r="Q218" s="282"/>
      <c r="R218" s="282"/>
      <c r="S218" s="233"/>
      <c r="T218" s="282"/>
      <c r="U218" s="282"/>
      <c r="V218" s="282"/>
      <c r="W218" s="233"/>
      <c r="X218" s="223"/>
      <c r="Y218" s="282"/>
      <c r="Z218" s="282"/>
      <c r="AA218" s="282"/>
    </row>
    <row r="219" spans="1:27" s="8" customFormat="1" ht="22.2" customHeight="1">
      <c r="A219" s="223"/>
      <c r="B219" s="223" t="s">
        <v>433</v>
      </c>
      <c r="C219" s="221">
        <v>7000</v>
      </c>
      <c r="D219" s="339">
        <v>66</v>
      </c>
      <c r="E219" s="221">
        <v>100</v>
      </c>
      <c r="F219" s="223"/>
      <c r="G219" s="223">
        <v>10</v>
      </c>
      <c r="H219" s="279" t="s">
        <v>73</v>
      </c>
      <c r="I219" s="279" t="s">
        <v>73</v>
      </c>
      <c r="J219" s="236">
        <f>SUM(G219*400)</f>
        <v>4000</v>
      </c>
      <c r="K219" s="233"/>
      <c r="L219" s="236">
        <f t="shared" si="7"/>
        <v>4000</v>
      </c>
      <c r="M219" s="282"/>
      <c r="N219" s="282"/>
      <c r="O219" s="282"/>
      <c r="P219" s="282"/>
      <c r="Q219" s="282"/>
      <c r="R219" s="282"/>
      <c r="S219" s="233"/>
      <c r="T219" s="282"/>
      <c r="U219" s="282"/>
      <c r="V219" s="282"/>
      <c r="W219" s="233"/>
      <c r="X219" s="223"/>
      <c r="Y219" s="282"/>
      <c r="Z219" s="282"/>
      <c r="AA219" s="282"/>
    </row>
    <row r="220" spans="1:27" s="15" customFormat="1" ht="21" customHeight="1">
      <c r="A220" s="238">
        <v>107</v>
      </c>
      <c r="B220" s="238" t="s">
        <v>433</v>
      </c>
      <c r="C220" s="255">
        <v>1177</v>
      </c>
      <c r="D220" s="226">
        <v>106</v>
      </c>
      <c r="E220" s="255">
        <v>77</v>
      </c>
      <c r="F220" s="238" t="s">
        <v>2453</v>
      </c>
      <c r="G220" s="238">
        <v>30</v>
      </c>
      <c r="H220" s="279" t="s">
        <v>73</v>
      </c>
      <c r="I220" s="279" t="s">
        <v>73</v>
      </c>
      <c r="J220" s="236">
        <f>SUM(G220*400)</f>
        <v>12000</v>
      </c>
      <c r="K220" s="283"/>
      <c r="L220" s="236">
        <f t="shared" si="7"/>
        <v>12000</v>
      </c>
      <c r="M220" s="314"/>
      <c r="N220" s="314"/>
      <c r="O220" s="314"/>
      <c r="P220" s="314"/>
      <c r="Q220" s="314"/>
      <c r="R220" s="314"/>
      <c r="S220" s="233"/>
      <c r="T220" s="314"/>
      <c r="U220" s="314"/>
      <c r="V220" s="314"/>
      <c r="W220" s="283"/>
      <c r="X220" s="238">
        <v>107</v>
      </c>
      <c r="Y220" s="309" t="s">
        <v>70</v>
      </c>
      <c r="Z220" s="309" t="s">
        <v>2666</v>
      </c>
      <c r="AA220" s="309" t="s">
        <v>2667</v>
      </c>
    </row>
    <row r="221" spans="1:27" s="8" customFormat="1" ht="21" customHeight="1">
      <c r="A221" s="223">
        <v>108</v>
      </c>
      <c r="B221" s="223" t="s">
        <v>433</v>
      </c>
      <c r="C221" s="221">
        <v>654</v>
      </c>
      <c r="D221" s="339">
        <v>56</v>
      </c>
      <c r="E221" s="221">
        <v>54</v>
      </c>
      <c r="F221" s="223" t="s">
        <v>2453</v>
      </c>
      <c r="G221" s="223">
        <v>13</v>
      </c>
      <c r="H221" s="279" t="s">
        <v>73</v>
      </c>
      <c r="I221" s="223">
        <v>40</v>
      </c>
      <c r="J221" s="236">
        <f>SUM(G221*400+I221)</f>
        <v>5240</v>
      </c>
      <c r="K221" s="233"/>
      <c r="L221" s="236">
        <f t="shared" si="7"/>
        <v>5240</v>
      </c>
      <c r="M221" s="282"/>
      <c r="N221" s="282"/>
      <c r="O221" s="282"/>
      <c r="P221" s="282"/>
      <c r="Q221" s="282"/>
      <c r="R221" s="282"/>
      <c r="S221" s="233"/>
      <c r="T221" s="282"/>
      <c r="U221" s="282"/>
      <c r="V221" s="282"/>
      <c r="W221" s="233"/>
      <c r="X221" s="223">
        <v>108</v>
      </c>
      <c r="Y221" s="282" t="s">
        <v>63</v>
      </c>
      <c r="Z221" s="282" t="s">
        <v>2668</v>
      </c>
      <c r="AA221" s="282" t="s">
        <v>2645</v>
      </c>
    </row>
    <row r="222" spans="1:27" s="8" customFormat="1" ht="21" customHeight="1">
      <c r="A222" s="223">
        <v>109</v>
      </c>
      <c r="B222" s="223" t="s">
        <v>459</v>
      </c>
      <c r="C222" s="221">
        <v>166</v>
      </c>
      <c r="D222" s="339">
        <v>12</v>
      </c>
      <c r="E222" s="221">
        <v>16</v>
      </c>
      <c r="F222" s="223" t="s">
        <v>2453</v>
      </c>
      <c r="G222" s="223">
        <v>16</v>
      </c>
      <c r="H222" s="223">
        <v>2</v>
      </c>
      <c r="I222" s="223">
        <v>54</v>
      </c>
      <c r="J222" s="236">
        <f>SUM(G222*400+H222*100+I222)</f>
        <v>6654</v>
      </c>
      <c r="K222" s="233"/>
      <c r="L222" s="236">
        <f t="shared" si="7"/>
        <v>6654</v>
      </c>
      <c r="M222" s="282"/>
      <c r="N222" s="282"/>
      <c r="O222" s="282"/>
      <c r="P222" s="282"/>
      <c r="Q222" s="282"/>
      <c r="R222" s="282"/>
      <c r="S222" s="233"/>
      <c r="T222" s="282"/>
      <c r="U222" s="282"/>
      <c r="V222" s="282"/>
      <c r="W222" s="233"/>
      <c r="X222" s="223">
        <v>109</v>
      </c>
      <c r="Y222" s="282" t="s">
        <v>63</v>
      </c>
      <c r="Z222" s="282" t="s">
        <v>2669</v>
      </c>
      <c r="AA222" s="282" t="s">
        <v>2670</v>
      </c>
    </row>
    <row r="223" spans="1:27" s="8" customFormat="1" ht="21" customHeight="1">
      <c r="A223" s="223">
        <v>110</v>
      </c>
      <c r="B223" s="223" t="s">
        <v>459</v>
      </c>
      <c r="C223" s="221">
        <v>167</v>
      </c>
      <c r="D223" s="339">
        <v>14</v>
      </c>
      <c r="E223" s="221">
        <v>17</v>
      </c>
      <c r="F223" s="223" t="s">
        <v>2453</v>
      </c>
      <c r="G223" s="223">
        <v>4</v>
      </c>
      <c r="H223" s="223">
        <v>3</v>
      </c>
      <c r="I223" s="223">
        <v>49</v>
      </c>
      <c r="J223" s="236">
        <f>SUM(G223*400+H223*100+I223)</f>
        <v>1949</v>
      </c>
      <c r="K223" s="233"/>
      <c r="L223" s="236">
        <f t="shared" si="7"/>
        <v>1949</v>
      </c>
      <c r="M223" s="282"/>
      <c r="N223" s="282"/>
      <c r="O223" s="282"/>
      <c r="P223" s="282"/>
      <c r="Q223" s="282"/>
      <c r="R223" s="282"/>
      <c r="S223" s="233"/>
      <c r="T223" s="282"/>
      <c r="U223" s="282"/>
      <c r="V223" s="282"/>
      <c r="W223" s="233"/>
      <c r="X223" s="223">
        <v>110</v>
      </c>
      <c r="Y223" s="282" t="s">
        <v>63</v>
      </c>
      <c r="Z223" s="282" t="s">
        <v>2671</v>
      </c>
      <c r="AA223" s="282" t="s">
        <v>2672</v>
      </c>
    </row>
    <row r="224" spans="1:27" s="8" customFormat="1" ht="21" customHeight="1">
      <c r="A224" s="223">
        <v>111</v>
      </c>
      <c r="B224" s="223" t="s">
        <v>433</v>
      </c>
      <c r="C224" s="221">
        <v>1109</v>
      </c>
      <c r="D224" s="339">
        <v>97</v>
      </c>
      <c r="E224" s="221">
        <v>9</v>
      </c>
      <c r="F224" s="223" t="s">
        <v>2453</v>
      </c>
      <c r="G224" s="223">
        <v>14</v>
      </c>
      <c r="H224" s="223">
        <v>3</v>
      </c>
      <c r="I224" s="223">
        <v>83</v>
      </c>
      <c r="J224" s="236">
        <f>SUM(G224*400+H224*100+I224)</f>
        <v>5983</v>
      </c>
      <c r="K224" s="233"/>
      <c r="L224" s="236">
        <f t="shared" si="7"/>
        <v>5983</v>
      </c>
      <c r="M224" s="282"/>
      <c r="N224" s="282"/>
      <c r="O224" s="282"/>
      <c r="P224" s="282"/>
      <c r="Q224" s="282"/>
      <c r="R224" s="282"/>
      <c r="S224" s="233"/>
      <c r="T224" s="282"/>
      <c r="U224" s="282"/>
      <c r="V224" s="282"/>
      <c r="W224" s="233"/>
      <c r="X224" s="223">
        <v>111</v>
      </c>
      <c r="Y224" s="282" t="s">
        <v>63</v>
      </c>
      <c r="Z224" s="282" t="s">
        <v>2673</v>
      </c>
      <c r="AA224" s="282" t="s">
        <v>2674</v>
      </c>
    </row>
    <row r="225" spans="1:27" s="8" customFormat="1" ht="21" customHeight="1">
      <c r="A225" s="223"/>
      <c r="B225" s="223" t="s">
        <v>459</v>
      </c>
      <c r="C225" s="221">
        <v>174</v>
      </c>
      <c r="D225" s="339">
        <v>13</v>
      </c>
      <c r="E225" s="221">
        <v>24</v>
      </c>
      <c r="F225" s="223"/>
      <c r="G225" s="223">
        <v>11</v>
      </c>
      <c r="H225" s="223">
        <v>3</v>
      </c>
      <c r="I225" s="223">
        <v>54</v>
      </c>
      <c r="J225" s="236">
        <f>SUM(G225*400+H225*100+I225)</f>
        <v>4754</v>
      </c>
      <c r="K225" s="233"/>
      <c r="L225" s="236">
        <f t="shared" si="7"/>
        <v>4754</v>
      </c>
      <c r="M225" s="282"/>
      <c r="N225" s="282"/>
      <c r="O225" s="282"/>
      <c r="P225" s="282"/>
      <c r="Q225" s="282"/>
      <c r="R225" s="282"/>
      <c r="S225" s="233"/>
      <c r="T225" s="282"/>
      <c r="U225" s="282"/>
      <c r="V225" s="282"/>
      <c r="W225" s="233"/>
      <c r="X225" s="223"/>
      <c r="Y225" s="282"/>
      <c r="Z225" s="282"/>
      <c r="AA225" s="282"/>
    </row>
    <row r="226" spans="1:27" s="8" customFormat="1" ht="21" customHeight="1">
      <c r="A226" s="223">
        <v>112</v>
      </c>
      <c r="B226" s="223" t="s">
        <v>433</v>
      </c>
      <c r="C226" s="221">
        <v>1144</v>
      </c>
      <c r="D226" s="339">
        <v>87</v>
      </c>
      <c r="E226" s="221">
        <v>44</v>
      </c>
      <c r="F226" s="223" t="s">
        <v>2453</v>
      </c>
      <c r="G226" s="238">
        <v>11</v>
      </c>
      <c r="H226" s="279" t="s">
        <v>73</v>
      </c>
      <c r="I226" s="238">
        <v>52</v>
      </c>
      <c r="J226" s="236">
        <f>SUM(G226*400+I226)</f>
        <v>4452</v>
      </c>
      <c r="K226" s="233"/>
      <c r="L226" s="236">
        <f t="shared" si="7"/>
        <v>4452</v>
      </c>
      <c r="M226" s="282"/>
      <c r="N226" s="282"/>
      <c r="O226" s="282"/>
      <c r="P226" s="282"/>
      <c r="Q226" s="282"/>
      <c r="R226" s="282"/>
      <c r="S226" s="233"/>
      <c r="T226" s="282"/>
      <c r="U226" s="282"/>
      <c r="V226" s="282"/>
      <c r="W226" s="233"/>
      <c r="X226" s="223">
        <v>112</v>
      </c>
      <c r="Y226" s="282" t="s">
        <v>70</v>
      </c>
      <c r="Z226" s="282" t="s">
        <v>2675</v>
      </c>
      <c r="AA226" s="282" t="s">
        <v>2676</v>
      </c>
    </row>
    <row r="227" spans="1:27" s="8" customFormat="1" ht="21" customHeight="1">
      <c r="A227" s="223">
        <v>113</v>
      </c>
      <c r="B227" s="223" t="s">
        <v>433</v>
      </c>
      <c r="C227" s="221">
        <v>1107</v>
      </c>
      <c r="D227" s="339">
        <v>42</v>
      </c>
      <c r="E227" s="221">
        <v>7</v>
      </c>
      <c r="F227" s="223" t="s">
        <v>2453</v>
      </c>
      <c r="G227" s="238">
        <v>11</v>
      </c>
      <c r="H227" s="279" t="s">
        <v>73</v>
      </c>
      <c r="I227" s="238">
        <v>77</v>
      </c>
      <c r="J227" s="236">
        <f>SUM(G227*400+I227)</f>
        <v>4477</v>
      </c>
      <c r="K227" s="233"/>
      <c r="L227" s="236">
        <f t="shared" si="7"/>
        <v>4477</v>
      </c>
      <c r="M227" s="282"/>
      <c r="N227" s="282"/>
      <c r="O227" s="282"/>
      <c r="P227" s="282"/>
      <c r="Q227" s="282"/>
      <c r="R227" s="282"/>
      <c r="S227" s="233"/>
      <c r="T227" s="282"/>
      <c r="U227" s="282"/>
      <c r="V227" s="282"/>
      <c r="W227" s="233"/>
      <c r="X227" s="223">
        <v>113</v>
      </c>
      <c r="Y227" s="282" t="s">
        <v>63</v>
      </c>
      <c r="Z227" s="282" t="s">
        <v>2677</v>
      </c>
      <c r="AA227" s="282" t="s">
        <v>2678</v>
      </c>
    </row>
    <row r="228" spans="1:27" s="8" customFormat="1" ht="21" customHeight="1">
      <c r="A228" s="223">
        <v>114</v>
      </c>
      <c r="B228" s="223" t="s">
        <v>433</v>
      </c>
      <c r="C228" s="221">
        <v>5485</v>
      </c>
      <c r="D228" s="339">
        <v>95</v>
      </c>
      <c r="E228" s="221">
        <v>85</v>
      </c>
      <c r="F228" s="223" t="s">
        <v>2453</v>
      </c>
      <c r="G228" s="223">
        <v>10</v>
      </c>
      <c r="H228" s="279" t="s">
        <v>73</v>
      </c>
      <c r="I228" s="279" t="s">
        <v>73</v>
      </c>
      <c r="J228" s="236">
        <f>SUM(G228*400)</f>
        <v>4000</v>
      </c>
      <c r="K228" s="233"/>
      <c r="L228" s="236">
        <f t="shared" si="7"/>
        <v>4000</v>
      </c>
      <c r="M228" s="282"/>
      <c r="N228" s="282"/>
      <c r="O228" s="282"/>
      <c r="P228" s="282"/>
      <c r="Q228" s="282"/>
      <c r="R228" s="282"/>
      <c r="S228" s="233"/>
      <c r="T228" s="282"/>
      <c r="U228" s="282"/>
      <c r="V228" s="282"/>
      <c r="W228" s="233"/>
      <c r="X228" s="223">
        <v>114</v>
      </c>
      <c r="Y228" s="282" t="s">
        <v>63</v>
      </c>
      <c r="Z228" s="282" t="s">
        <v>2679</v>
      </c>
      <c r="AA228" s="282" t="s">
        <v>2680</v>
      </c>
    </row>
    <row r="229" spans="1:27" s="8" customFormat="1" ht="21" customHeight="1">
      <c r="A229" s="223"/>
      <c r="B229" s="223" t="s">
        <v>433</v>
      </c>
      <c r="C229" s="221">
        <v>1142</v>
      </c>
      <c r="D229" s="339">
        <v>89</v>
      </c>
      <c r="E229" s="221">
        <v>42</v>
      </c>
      <c r="F229" s="223"/>
      <c r="G229" s="223">
        <v>19</v>
      </c>
      <c r="H229" s="223">
        <v>3</v>
      </c>
      <c r="I229" s="223">
        <v>70</v>
      </c>
      <c r="J229" s="236">
        <f>SUM(G229*400+H229*100+I229)</f>
        <v>7970</v>
      </c>
      <c r="K229" s="233"/>
      <c r="L229" s="236">
        <f t="shared" si="7"/>
        <v>7970</v>
      </c>
      <c r="M229" s="282"/>
      <c r="N229" s="282"/>
      <c r="O229" s="282"/>
      <c r="P229" s="282"/>
      <c r="Q229" s="282"/>
      <c r="R229" s="282"/>
      <c r="S229" s="233"/>
      <c r="T229" s="282"/>
      <c r="U229" s="282"/>
      <c r="V229" s="282"/>
      <c r="W229" s="233"/>
      <c r="X229" s="223"/>
      <c r="Y229" s="282"/>
      <c r="Z229" s="282"/>
      <c r="AA229" s="282"/>
    </row>
    <row r="230" spans="1:27" s="8" customFormat="1" ht="21" customHeight="1">
      <c r="A230" s="223">
        <v>115</v>
      </c>
      <c r="B230" s="223" t="s">
        <v>459</v>
      </c>
      <c r="C230" s="221">
        <v>169</v>
      </c>
      <c r="D230" s="339">
        <v>16</v>
      </c>
      <c r="E230" s="221">
        <v>19</v>
      </c>
      <c r="F230" s="223" t="s">
        <v>2453</v>
      </c>
      <c r="G230" s="223">
        <v>4</v>
      </c>
      <c r="H230" s="223">
        <v>3</v>
      </c>
      <c r="I230" s="223">
        <v>49</v>
      </c>
      <c r="J230" s="236">
        <f>SUM(G230*400+H230*100+I230)</f>
        <v>1949</v>
      </c>
      <c r="K230" s="233"/>
      <c r="L230" s="236">
        <f t="shared" si="7"/>
        <v>1949</v>
      </c>
      <c r="M230" s="282"/>
      <c r="N230" s="282"/>
      <c r="O230" s="282"/>
      <c r="P230" s="282"/>
      <c r="Q230" s="282"/>
      <c r="R230" s="282"/>
      <c r="S230" s="233"/>
      <c r="T230" s="282"/>
      <c r="U230" s="282"/>
      <c r="V230" s="282"/>
      <c r="W230" s="233"/>
      <c r="X230" s="223">
        <v>115</v>
      </c>
      <c r="Y230" s="282" t="s">
        <v>86</v>
      </c>
      <c r="Z230" s="282" t="s">
        <v>2681</v>
      </c>
      <c r="AA230" s="282" t="s">
        <v>2672</v>
      </c>
    </row>
    <row r="231" spans="1:27" s="8" customFormat="1" ht="21" customHeight="1">
      <c r="A231" s="223">
        <v>116</v>
      </c>
      <c r="B231" s="223" t="s">
        <v>459</v>
      </c>
      <c r="C231" s="221">
        <v>785</v>
      </c>
      <c r="D231" s="339">
        <v>47</v>
      </c>
      <c r="E231" s="221">
        <v>47</v>
      </c>
      <c r="F231" s="223" t="s">
        <v>2453</v>
      </c>
      <c r="G231" s="223">
        <v>16</v>
      </c>
      <c r="H231" s="223">
        <v>3</v>
      </c>
      <c r="I231" s="223">
        <v>20</v>
      </c>
      <c r="J231" s="236">
        <f>SUM(G231*400+H231*100+I231)</f>
        <v>6720</v>
      </c>
      <c r="K231" s="233"/>
      <c r="L231" s="236">
        <f t="shared" si="7"/>
        <v>6720</v>
      </c>
      <c r="M231" s="282"/>
      <c r="N231" s="282"/>
      <c r="O231" s="282"/>
      <c r="P231" s="282"/>
      <c r="Q231" s="282"/>
      <c r="R231" s="282"/>
      <c r="S231" s="233"/>
      <c r="T231" s="282"/>
      <c r="U231" s="282"/>
      <c r="V231" s="282"/>
      <c r="W231" s="233"/>
      <c r="X231" s="223">
        <v>116</v>
      </c>
      <c r="Y231" s="282" t="s">
        <v>70</v>
      </c>
      <c r="Z231" s="282" t="s">
        <v>2682</v>
      </c>
      <c r="AA231" s="282" t="s">
        <v>2683</v>
      </c>
    </row>
    <row r="232" spans="1:27" s="8" customFormat="1" ht="21" customHeight="1">
      <c r="A232" s="223"/>
      <c r="B232" s="223" t="s">
        <v>433</v>
      </c>
      <c r="C232" s="221">
        <v>7830</v>
      </c>
      <c r="D232" s="339">
        <v>167</v>
      </c>
      <c r="E232" s="221">
        <v>167</v>
      </c>
      <c r="F232" s="223"/>
      <c r="G232" s="223">
        <v>14</v>
      </c>
      <c r="H232" s="279" t="s">
        <v>73</v>
      </c>
      <c r="I232" s="223">
        <v>41</v>
      </c>
      <c r="J232" s="236">
        <f>SUM(G232*400+I232)</f>
        <v>5641</v>
      </c>
      <c r="K232" s="233"/>
      <c r="L232" s="236">
        <f t="shared" si="7"/>
        <v>5641</v>
      </c>
      <c r="M232" s="282"/>
      <c r="N232" s="282"/>
      <c r="O232" s="282"/>
      <c r="P232" s="282"/>
      <c r="Q232" s="282"/>
      <c r="R232" s="282"/>
      <c r="S232" s="233"/>
      <c r="T232" s="282"/>
      <c r="U232" s="282"/>
      <c r="V232" s="282"/>
      <c r="W232" s="233"/>
      <c r="X232" s="223"/>
      <c r="Y232" s="282"/>
      <c r="Z232" s="282"/>
      <c r="AA232" s="282"/>
    </row>
    <row r="233" spans="1:27" s="45" customFormat="1" ht="21" customHeight="1">
      <c r="A233" s="238">
        <v>117</v>
      </c>
      <c r="B233" s="238" t="s">
        <v>433</v>
      </c>
      <c r="C233" s="225" t="s">
        <v>249</v>
      </c>
      <c r="D233" s="226">
        <v>76</v>
      </c>
      <c r="E233" s="225" t="s">
        <v>249</v>
      </c>
      <c r="F233" s="238" t="s">
        <v>2453</v>
      </c>
      <c r="G233" s="238">
        <v>22</v>
      </c>
      <c r="H233" s="280" t="s">
        <v>73</v>
      </c>
      <c r="I233" s="238">
        <v>83</v>
      </c>
      <c r="J233" s="242">
        <f>SUM(G233*400+I233)</f>
        <v>8883</v>
      </c>
      <c r="K233" s="283"/>
      <c r="L233" s="236">
        <f t="shared" si="7"/>
        <v>8883</v>
      </c>
      <c r="M233" s="314"/>
      <c r="N233" s="314"/>
      <c r="O233" s="314"/>
      <c r="P233" s="314"/>
      <c r="Q233" s="314"/>
      <c r="R233" s="314"/>
      <c r="S233" s="233"/>
      <c r="T233" s="314"/>
      <c r="U233" s="314"/>
      <c r="V233" s="314"/>
      <c r="W233" s="283"/>
      <c r="X233" s="238">
        <v>117</v>
      </c>
      <c r="Y233" s="309" t="s">
        <v>63</v>
      </c>
      <c r="Z233" s="309" t="s">
        <v>2684</v>
      </c>
      <c r="AA233" s="309" t="s">
        <v>2685</v>
      </c>
    </row>
    <row r="234" spans="1:27" s="8" customFormat="1" ht="21" customHeight="1">
      <c r="A234" s="223">
        <v>118</v>
      </c>
      <c r="B234" s="223" t="s">
        <v>433</v>
      </c>
      <c r="C234" s="221">
        <v>4536</v>
      </c>
      <c r="D234" s="339">
        <v>117</v>
      </c>
      <c r="E234" s="221">
        <v>36</v>
      </c>
      <c r="F234" s="223" t="s">
        <v>2453</v>
      </c>
      <c r="G234" s="223">
        <v>13</v>
      </c>
      <c r="H234" s="223">
        <v>1</v>
      </c>
      <c r="I234" s="279" t="s">
        <v>73</v>
      </c>
      <c r="J234" s="236">
        <f>SUM(G234*400+H234*100)</f>
        <v>5300</v>
      </c>
      <c r="K234" s="233"/>
      <c r="L234" s="236">
        <f t="shared" si="7"/>
        <v>5300</v>
      </c>
      <c r="M234" s="282"/>
      <c r="N234" s="282"/>
      <c r="O234" s="282"/>
      <c r="P234" s="282"/>
      <c r="Q234" s="282"/>
      <c r="R234" s="282"/>
      <c r="S234" s="233"/>
      <c r="T234" s="282"/>
      <c r="U234" s="282"/>
      <c r="V234" s="282"/>
      <c r="W234" s="233"/>
      <c r="X234" s="223">
        <v>118</v>
      </c>
      <c r="Y234" s="282" t="s">
        <v>86</v>
      </c>
      <c r="Z234" s="282" t="s">
        <v>2686</v>
      </c>
      <c r="AA234" s="282" t="s">
        <v>2687</v>
      </c>
    </row>
    <row r="235" spans="1:27" s="8" customFormat="1" ht="21" customHeight="1">
      <c r="A235" s="223">
        <v>119</v>
      </c>
      <c r="B235" s="223" t="s">
        <v>433</v>
      </c>
      <c r="C235" s="221">
        <v>2162</v>
      </c>
      <c r="D235" s="339">
        <v>63</v>
      </c>
      <c r="E235" s="221">
        <v>63</v>
      </c>
      <c r="F235" s="223" t="s">
        <v>2453</v>
      </c>
      <c r="G235" s="223">
        <v>13</v>
      </c>
      <c r="H235" s="279" t="s">
        <v>73</v>
      </c>
      <c r="I235" s="279" t="s">
        <v>73</v>
      </c>
      <c r="J235" s="236">
        <f>SUM(G235*400)</f>
        <v>5200</v>
      </c>
      <c r="K235" s="233"/>
      <c r="L235" s="236">
        <f t="shared" si="7"/>
        <v>5200</v>
      </c>
      <c r="M235" s="282"/>
      <c r="N235" s="282"/>
      <c r="O235" s="282"/>
      <c r="P235" s="282"/>
      <c r="Q235" s="282"/>
      <c r="R235" s="282"/>
      <c r="S235" s="233"/>
      <c r="T235" s="282"/>
      <c r="U235" s="282"/>
      <c r="V235" s="282"/>
      <c r="W235" s="233"/>
      <c r="X235" s="223">
        <v>119</v>
      </c>
      <c r="Y235" s="282" t="s">
        <v>70</v>
      </c>
      <c r="Z235" s="282" t="s">
        <v>2688</v>
      </c>
      <c r="AA235" s="282" t="s">
        <v>2689</v>
      </c>
    </row>
    <row r="236" spans="1:27" s="8" customFormat="1" ht="21" customHeight="1">
      <c r="A236" s="223">
        <v>120</v>
      </c>
      <c r="B236" s="223" t="s">
        <v>433</v>
      </c>
      <c r="C236" s="221">
        <v>8364</v>
      </c>
      <c r="D236" s="339">
        <v>179</v>
      </c>
      <c r="E236" s="221">
        <v>64</v>
      </c>
      <c r="F236" s="223" t="s">
        <v>2453</v>
      </c>
      <c r="G236" s="223">
        <v>6</v>
      </c>
      <c r="H236" s="223">
        <v>3</v>
      </c>
      <c r="I236" s="223">
        <v>70</v>
      </c>
      <c r="J236" s="236">
        <f>SUM(G236*400+H236*100+I236)</f>
        <v>2770</v>
      </c>
      <c r="K236" s="233"/>
      <c r="L236" s="236">
        <f t="shared" si="7"/>
        <v>2770</v>
      </c>
      <c r="M236" s="282"/>
      <c r="N236" s="282"/>
      <c r="O236" s="282"/>
      <c r="P236" s="282"/>
      <c r="Q236" s="282"/>
      <c r="R236" s="282"/>
      <c r="S236" s="233"/>
      <c r="T236" s="282"/>
      <c r="U236" s="282"/>
      <c r="V236" s="282"/>
      <c r="W236" s="233"/>
      <c r="X236" s="223">
        <v>120</v>
      </c>
      <c r="Y236" s="282" t="s">
        <v>70</v>
      </c>
      <c r="Z236" s="282" t="s">
        <v>2690</v>
      </c>
      <c r="AA236" s="282" t="s">
        <v>2691</v>
      </c>
    </row>
    <row r="237" spans="1:27" s="8" customFormat="1" ht="21" customHeight="1">
      <c r="A237" s="223">
        <v>121</v>
      </c>
      <c r="B237" s="223" t="s">
        <v>433</v>
      </c>
      <c r="C237" s="221">
        <v>1106</v>
      </c>
      <c r="D237" s="339">
        <v>10</v>
      </c>
      <c r="E237" s="221">
        <v>6</v>
      </c>
      <c r="F237" s="223" t="s">
        <v>2453</v>
      </c>
      <c r="G237" s="223">
        <v>29</v>
      </c>
      <c r="H237" s="223">
        <v>1</v>
      </c>
      <c r="I237" s="223">
        <v>17</v>
      </c>
      <c r="J237" s="236">
        <f>SUM(G237*400+H237*100+I237)</f>
        <v>11717</v>
      </c>
      <c r="K237" s="233"/>
      <c r="L237" s="236">
        <f t="shared" si="7"/>
        <v>11717</v>
      </c>
      <c r="M237" s="282"/>
      <c r="N237" s="282"/>
      <c r="O237" s="282"/>
      <c r="P237" s="282"/>
      <c r="Q237" s="282"/>
      <c r="R237" s="282"/>
      <c r="S237" s="233"/>
      <c r="T237" s="282"/>
      <c r="U237" s="282"/>
      <c r="V237" s="282"/>
      <c r="W237" s="233"/>
      <c r="X237" s="223">
        <v>121</v>
      </c>
      <c r="Y237" s="282" t="s">
        <v>63</v>
      </c>
      <c r="Z237" s="282" t="s">
        <v>2692</v>
      </c>
      <c r="AA237" s="282" t="s">
        <v>2693</v>
      </c>
    </row>
    <row r="238" spans="1:27" s="8" customFormat="1" ht="21" customHeight="1">
      <c r="A238" s="223"/>
      <c r="B238" s="223"/>
      <c r="C238" s="221"/>
      <c r="D238" s="339"/>
      <c r="E238" s="221"/>
      <c r="F238" s="223"/>
      <c r="G238" s="223"/>
      <c r="H238" s="223"/>
      <c r="I238" s="223"/>
      <c r="J238" s="236"/>
      <c r="K238" s="233"/>
      <c r="L238" s="236">
        <f t="shared" si="7"/>
        <v>0</v>
      </c>
      <c r="M238" s="282"/>
      <c r="N238" s="282"/>
      <c r="O238" s="282"/>
      <c r="P238" s="282"/>
      <c r="Q238" s="282"/>
      <c r="R238" s="282"/>
      <c r="S238" s="233"/>
      <c r="T238" s="282"/>
      <c r="U238" s="282"/>
      <c r="V238" s="282"/>
      <c r="W238" s="233"/>
      <c r="X238" s="223"/>
      <c r="Y238" s="282"/>
      <c r="Z238" s="282"/>
      <c r="AA238" s="282" t="s">
        <v>610</v>
      </c>
    </row>
    <row r="239" spans="1:27" s="8" customFormat="1" ht="21.6" customHeight="1">
      <c r="A239" s="223">
        <v>122</v>
      </c>
      <c r="B239" s="223" t="s">
        <v>459</v>
      </c>
      <c r="C239" s="221">
        <v>583</v>
      </c>
      <c r="D239" s="339">
        <v>42</v>
      </c>
      <c r="E239" s="221">
        <v>33</v>
      </c>
      <c r="F239" s="223" t="s">
        <v>2453</v>
      </c>
      <c r="G239" s="223">
        <v>17</v>
      </c>
      <c r="H239" s="223">
        <v>3</v>
      </c>
      <c r="I239" s="279" t="s">
        <v>78</v>
      </c>
      <c r="J239" s="236">
        <f>SUM(G239*400+H239*100+I239)</f>
        <v>7106</v>
      </c>
      <c r="K239" s="233"/>
      <c r="L239" s="236">
        <f t="shared" si="7"/>
        <v>7106</v>
      </c>
      <c r="M239" s="282"/>
      <c r="N239" s="282"/>
      <c r="O239" s="282"/>
      <c r="P239" s="282"/>
      <c r="Q239" s="282"/>
      <c r="R239" s="282"/>
      <c r="S239" s="233"/>
      <c r="T239" s="282"/>
      <c r="U239" s="282"/>
      <c r="V239" s="282"/>
      <c r="W239" s="233"/>
      <c r="X239" s="223">
        <v>122</v>
      </c>
      <c r="Y239" s="282" t="s">
        <v>70</v>
      </c>
      <c r="Z239" s="282" t="s">
        <v>2694</v>
      </c>
      <c r="AA239" s="282" t="s">
        <v>2695</v>
      </c>
    </row>
    <row r="240" spans="1:27" s="8" customFormat="1" ht="25.2" customHeight="1">
      <c r="A240" s="223">
        <v>123</v>
      </c>
      <c r="B240" s="223" t="s">
        <v>459</v>
      </c>
      <c r="C240" s="221">
        <v>847</v>
      </c>
      <c r="D240" s="339">
        <v>68</v>
      </c>
      <c r="E240" s="221">
        <v>47</v>
      </c>
      <c r="F240" s="223" t="s">
        <v>2453</v>
      </c>
      <c r="G240" s="223">
        <v>7</v>
      </c>
      <c r="H240" s="279" t="s">
        <v>73</v>
      </c>
      <c r="I240" s="223">
        <v>92</v>
      </c>
      <c r="J240" s="236">
        <f>SUM(G240*400+I240)</f>
        <v>2892</v>
      </c>
      <c r="K240" s="233"/>
      <c r="L240" s="236">
        <f t="shared" si="7"/>
        <v>2892</v>
      </c>
      <c r="M240" s="282"/>
      <c r="N240" s="282"/>
      <c r="O240" s="282"/>
      <c r="P240" s="282"/>
      <c r="Q240" s="282"/>
      <c r="R240" s="282"/>
      <c r="S240" s="233"/>
      <c r="T240" s="282"/>
      <c r="U240" s="282"/>
      <c r="V240" s="282"/>
      <c r="W240" s="233"/>
      <c r="X240" s="223">
        <v>123</v>
      </c>
      <c r="Y240" s="282" t="s">
        <v>63</v>
      </c>
      <c r="Z240" s="282" t="s">
        <v>2696</v>
      </c>
      <c r="AA240" s="282" t="s">
        <v>2697</v>
      </c>
    </row>
    <row r="241" spans="1:27" s="8" customFormat="1" ht="25.2" customHeight="1">
      <c r="A241" s="223"/>
      <c r="B241" s="223" t="s">
        <v>459</v>
      </c>
      <c r="C241" s="221">
        <v>845</v>
      </c>
      <c r="D241" s="339">
        <v>67</v>
      </c>
      <c r="E241" s="221">
        <v>45</v>
      </c>
      <c r="F241" s="223"/>
      <c r="G241" s="223">
        <v>7</v>
      </c>
      <c r="H241" s="279" t="s">
        <v>73</v>
      </c>
      <c r="I241" s="223">
        <v>19</v>
      </c>
      <c r="J241" s="236">
        <f>SUM(G241*400+I241)</f>
        <v>2819</v>
      </c>
      <c r="K241" s="221" t="s">
        <v>2698</v>
      </c>
      <c r="L241" s="236">
        <f t="shared" si="7"/>
        <v>2819</v>
      </c>
      <c r="M241" s="282"/>
      <c r="N241" s="282"/>
      <c r="O241" s="282"/>
      <c r="P241" s="282"/>
      <c r="Q241" s="282"/>
      <c r="R241" s="282"/>
      <c r="S241" s="233"/>
      <c r="T241" s="282"/>
      <c r="U241" s="282"/>
      <c r="V241" s="282"/>
      <c r="W241" s="233"/>
      <c r="X241" s="223"/>
      <c r="Y241" s="282"/>
      <c r="Z241" s="282"/>
      <c r="AA241" s="282"/>
    </row>
    <row r="242" spans="1:27" s="8" customFormat="1" ht="25.2" customHeight="1">
      <c r="A242" s="223"/>
      <c r="B242" s="223" t="s">
        <v>459</v>
      </c>
      <c r="C242" s="221" t="s">
        <v>249</v>
      </c>
      <c r="D242" s="339">
        <v>66</v>
      </c>
      <c r="E242" s="221" t="s">
        <v>249</v>
      </c>
      <c r="F242" s="223"/>
      <c r="G242" s="223">
        <v>3</v>
      </c>
      <c r="H242" s="223">
        <v>2</v>
      </c>
      <c r="I242" s="223">
        <v>17</v>
      </c>
      <c r="J242" s="236">
        <f>SUM(G242*400+H242*100+I242)</f>
        <v>1417</v>
      </c>
      <c r="K242" s="233"/>
      <c r="L242" s="236">
        <v>1200</v>
      </c>
      <c r="M242" s="282"/>
      <c r="N242" s="282"/>
      <c r="O242" s="282"/>
      <c r="P242" s="282"/>
      <c r="Q242" s="282"/>
      <c r="R242" s="282"/>
      <c r="S242" s="233"/>
      <c r="T242" s="282"/>
      <c r="U242" s="282"/>
      <c r="V242" s="282"/>
      <c r="W242" s="233"/>
      <c r="X242" s="223"/>
      <c r="Y242" s="282"/>
      <c r="Z242" s="282"/>
      <c r="AA242" s="282"/>
    </row>
    <row r="243" spans="1:27" s="8" customFormat="1" ht="25.2" customHeight="1">
      <c r="A243" s="223"/>
      <c r="B243" s="223" t="s">
        <v>84</v>
      </c>
      <c r="C243" s="221"/>
      <c r="D243" s="339"/>
      <c r="E243" s="221"/>
      <c r="F243" s="223"/>
      <c r="G243" s="223"/>
      <c r="H243" s="223"/>
      <c r="I243" s="223"/>
      <c r="J243" s="236"/>
      <c r="K243" s="233">
        <v>210</v>
      </c>
      <c r="L243" s="236"/>
      <c r="M243" s="282"/>
      <c r="N243" s="282"/>
      <c r="O243" s="282"/>
      <c r="P243" s="282"/>
      <c r="Q243" s="282">
        <v>147</v>
      </c>
      <c r="R243" s="282"/>
      <c r="S243" s="233">
        <v>122</v>
      </c>
      <c r="T243" s="282"/>
      <c r="U243" s="282"/>
      <c r="V243" s="282">
        <v>45</v>
      </c>
      <c r="W243" s="233"/>
      <c r="X243" s="223"/>
      <c r="Y243" s="282"/>
      <c r="Z243" s="282"/>
      <c r="AA243" s="282"/>
    </row>
    <row r="244" spans="1:27" s="8" customFormat="1" ht="25.2" customHeight="1">
      <c r="A244" s="223"/>
      <c r="B244" s="223"/>
      <c r="C244" s="221"/>
      <c r="D244" s="339"/>
      <c r="E244" s="221"/>
      <c r="F244" s="223"/>
      <c r="G244" s="223"/>
      <c r="H244" s="223"/>
      <c r="I244" s="223"/>
      <c r="J244" s="236"/>
      <c r="K244" s="233"/>
      <c r="L244" s="236"/>
      <c r="M244" s="282">
        <v>7</v>
      </c>
      <c r="N244" s="282"/>
      <c r="O244" s="282"/>
      <c r="P244" s="282"/>
      <c r="Q244" s="282"/>
      <c r="R244" s="282"/>
      <c r="S244" s="233"/>
      <c r="T244" s="282">
        <v>25</v>
      </c>
      <c r="U244" s="282"/>
      <c r="V244" s="282">
        <v>22</v>
      </c>
      <c r="W244" s="233"/>
      <c r="X244" s="223"/>
      <c r="Y244" s="282"/>
      <c r="Z244" s="282"/>
      <c r="AA244" s="282"/>
    </row>
    <row r="245" spans="1:27" s="8" customFormat="1" ht="25.2" customHeight="1">
      <c r="A245" s="223">
        <v>124</v>
      </c>
      <c r="B245" s="223" t="s">
        <v>433</v>
      </c>
      <c r="C245" s="221">
        <v>1158</v>
      </c>
      <c r="D245" s="339">
        <v>92</v>
      </c>
      <c r="E245" s="221">
        <v>58</v>
      </c>
      <c r="F245" s="223" t="s">
        <v>2453</v>
      </c>
      <c r="G245" s="223">
        <v>14</v>
      </c>
      <c r="H245" s="223">
        <v>2</v>
      </c>
      <c r="I245" s="223">
        <v>34</v>
      </c>
      <c r="J245" s="236">
        <f>SUM(G245*400+H245*100+I245)</f>
        <v>5834</v>
      </c>
      <c r="K245" s="233"/>
      <c r="L245" s="236">
        <f t="shared" si="7"/>
        <v>5834</v>
      </c>
      <c r="M245" s="282"/>
      <c r="N245" s="282"/>
      <c r="O245" s="282"/>
      <c r="P245" s="282"/>
      <c r="Q245" s="282"/>
      <c r="R245" s="282"/>
      <c r="S245" s="233"/>
      <c r="T245" s="282"/>
      <c r="U245" s="282"/>
      <c r="V245" s="282"/>
      <c r="W245" s="233"/>
      <c r="X245" s="223">
        <v>124</v>
      </c>
      <c r="Y245" s="282" t="s">
        <v>70</v>
      </c>
      <c r="Z245" s="282" t="s">
        <v>2699</v>
      </c>
      <c r="AA245" s="282" t="s">
        <v>2700</v>
      </c>
    </row>
    <row r="246" spans="1:27" s="8" customFormat="1" ht="25.2" customHeight="1">
      <c r="A246" s="223">
        <v>125</v>
      </c>
      <c r="B246" s="223" t="s">
        <v>433</v>
      </c>
      <c r="C246" s="221">
        <v>1112</v>
      </c>
      <c r="D246" s="339">
        <v>50</v>
      </c>
      <c r="E246" s="221">
        <v>12</v>
      </c>
      <c r="F246" s="223" t="s">
        <v>2453</v>
      </c>
      <c r="G246" s="223">
        <v>12</v>
      </c>
      <c r="H246" s="223">
        <v>3</v>
      </c>
      <c r="I246" s="223">
        <v>17</v>
      </c>
      <c r="J246" s="236">
        <f>SUM(G246*400+H246*100+I246)</f>
        <v>5117</v>
      </c>
      <c r="K246" s="233"/>
      <c r="L246" s="236">
        <f t="shared" si="7"/>
        <v>5117</v>
      </c>
      <c r="M246" s="282"/>
      <c r="N246" s="282"/>
      <c r="O246" s="282"/>
      <c r="P246" s="282"/>
      <c r="Q246" s="282"/>
      <c r="R246" s="282"/>
      <c r="S246" s="233"/>
      <c r="T246" s="282"/>
      <c r="U246" s="282"/>
      <c r="V246" s="282"/>
      <c r="W246" s="233"/>
      <c r="X246" s="223">
        <v>125</v>
      </c>
      <c r="Y246" s="282" t="s">
        <v>86</v>
      </c>
      <c r="Z246" s="282" t="s">
        <v>2701</v>
      </c>
      <c r="AA246" s="282" t="s">
        <v>2702</v>
      </c>
    </row>
    <row r="247" spans="1:27" s="8" customFormat="1" ht="25.2" customHeight="1">
      <c r="A247" s="223">
        <v>126</v>
      </c>
      <c r="B247" s="223" t="s">
        <v>433</v>
      </c>
      <c r="C247" s="221">
        <v>1113</v>
      </c>
      <c r="D247" s="339">
        <v>49</v>
      </c>
      <c r="E247" s="221">
        <v>13</v>
      </c>
      <c r="F247" s="223" t="s">
        <v>2453</v>
      </c>
      <c r="G247" s="238">
        <v>27</v>
      </c>
      <c r="H247" s="238">
        <v>3</v>
      </c>
      <c r="I247" s="238">
        <v>17</v>
      </c>
      <c r="J247" s="236">
        <f>SUM(G247*400+H247*100+I247)</f>
        <v>11117</v>
      </c>
      <c r="K247" s="233"/>
      <c r="L247" s="236">
        <f t="shared" si="7"/>
        <v>11117</v>
      </c>
      <c r="M247" s="282"/>
      <c r="N247" s="282"/>
      <c r="O247" s="282"/>
      <c r="P247" s="282"/>
      <c r="Q247" s="282"/>
      <c r="R247" s="282"/>
      <c r="S247" s="233"/>
      <c r="T247" s="282"/>
      <c r="U247" s="282"/>
      <c r="V247" s="282"/>
      <c r="W247" s="233"/>
      <c r="X247" s="223">
        <v>126</v>
      </c>
      <c r="Y247" s="282" t="s">
        <v>70</v>
      </c>
      <c r="Z247" s="282" t="s">
        <v>2703</v>
      </c>
      <c r="AA247" s="282" t="s">
        <v>2704</v>
      </c>
    </row>
    <row r="248" spans="1:27" s="8" customFormat="1" ht="25.2" customHeight="1">
      <c r="A248" s="223">
        <v>127</v>
      </c>
      <c r="B248" s="223" t="s">
        <v>433</v>
      </c>
      <c r="C248" s="221">
        <v>867</v>
      </c>
      <c r="D248" s="339">
        <v>32</v>
      </c>
      <c r="E248" s="221">
        <v>67</v>
      </c>
      <c r="F248" s="223" t="s">
        <v>2453</v>
      </c>
      <c r="G248" s="238">
        <v>25</v>
      </c>
      <c r="H248" s="238">
        <v>1</v>
      </c>
      <c r="I248" s="238">
        <v>89</v>
      </c>
      <c r="J248" s="236">
        <f>SUM(G248*400+H248*100+I248)</f>
        <v>10189</v>
      </c>
      <c r="K248" s="233"/>
      <c r="L248" s="236">
        <f t="shared" si="7"/>
        <v>10189</v>
      </c>
      <c r="M248" s="282"/>
      <c r="N248" s="282"/>
      <c r="O248" s="282"/>
      <c r="P248" s="282"/>
      <c r="Q248" s="282"/>
      <c r="R248" s="282"/>
      <c r="S248" s="233"/>
      <c r="T248" s="282"/>
      <c r="U248" s="282"/>
      <c r="V248" s="282"/>
      <c r="W248" s="233"/>
      <c r="X248" s="223">
        <v>127</v>
      </c>
      <c r="Y248" s="282" t="s">
        <v>63</v>
      </c>
      <c r="Z248" s="282" t="s">
        <v>2705</v>
      </c>
      <c r="AA248" s="282" t="s">
        <v>2706</v>
      </c>
    </row>
    <row r="249" spans="1:27" s="8" customFormat="1" ht="25.2" customHeight="1">
      <c r="A249" s="223">
        <v>128</v>
      </c>
      <c r="B249" s="223" t="s">
        <v>433</v>
      </c>
      <c r="C249" s="221">
        <v>1172</v>
      </c>
      <c r="D249" s="339">
        <v>86</v>
      </c>
      <c r="E249" s="221">
        <v>72</v>
      </c>
      <c r="F249" s="223" t="s">
        <v>2453</v>
      </c>
      <c r="G249" s="223">
        <v>17</v>
      </c>
      <c r="H249" s="223">
        <v>3</v>
      </c>
      <c r="I249" s="223">
        <v>44</v>
      </c>
      <c r="J249" s="236">
        <f>SUM(G249*400+H249*100+I249)</f>
        <v>7144</v>
      </c>
      <c r="K249" s="233"/>
      <c r="L249" s="236">
        <f t="shared" si="7"/>
        <v>7144</v>
      </c>
      <c r="M249" s="282"/>
      <c r="N249" s="282"/>
      <c r="O249" s="282"/>
      <c r="P249" s="282"/>
      <c r="Q249" s="282"/>
      <c r="R249" s="282"/>
      <c r="S249" s="233"/>
      <c r="T249" s="282"/>
      <c r="U249" s="282"/>
      <c r="V249" s="282"/>
      <c r="W249" s="233"/>
      <c r="X249" s="223">
        <v>128</v>
      </c>
      <c r="Y249" s="282" t="s">
        <v>63</v>
      </c>
      <c r="Z249" s="282" t="s">
        <v>2707</v>
      </c>
      <c r="AA249" s="282" t="s">
        <v>2708</v>
      </c>
    </row>
    <row r="250" spans="1:27" s="8" customFormat="1" ht="25.2" customHeight="1">
      <c r="A250" s="223">
        <v>129</v>
      </c>
      <c r="B250" s="223" t="s">
        <v>433</v>
      </c>
      <c r="C250" s="221">
        <v>1116</v>
      </c>
      <c r="D250" s="339">
        <v>108</v>
      </c>
      <c r="E250" s="221">
        <v>18</v>
      </c>
      <c r="F250" s="223" t="s">
        <v>2453</v>
      </c>
      <c r="G250" s="223">
        <v>9</v>
      </c>
      <c r="H250" s="279" t="s">
        <v>73</v>
      </c>
      <c r="I250" s="279" t="s">
        <v>73</v>
      </c>
      <c r="J250" s="236">
        <f>SUM(G250*400)</f>
        <v>3600</v>
      </c>
      <c r="K250" s="233"/>
      <c r="L250" s="236">
        <f t="shared" si="7"/>
        <v>3600</v>
      </c>
      <c r="M250" s="282"/>
      <c r="N250" s="282"/>
      <c r="O250" s="282"/>
      <c r="P250" s="282"/>
      <c r="Q250" s="282"/>
      <c r="R250" s="282"/>
      <c r="S250" s="233"/>
      <c r="T250" s="282"/>
      <c r="U250" s="282"/>
      <c r="V250" s="282"/>
      <c r="W250" s="233"/>
      <c r="X250" s="223">
        <v>129</v>
      </c>
      <c r="Y250" s="282" t="s">
        <v>63</v>
      </c>
      <c r="Z250" s="282" t="s">
        <v>2573</v>
      </c>
      <c r="AA250" s="282" t="s">
        <v>2709</v>
      </c>
    </row>
    <row r="251" spans="1:27" s="8" customFormat="1" ht="25.2" customHeight="1">
      <c r="A251" s="223">
        <v>130</v>
      </c>
      <c r="B251" s="223" t="s">
        <v>433</v>
      </c>
      <c r="C251" s="221">
        <v>1116</v>
      </c>
      <c r="D251" s="339">
        <v>108</v>
      </c>
      <c r="E251" s="221">
        <v>18</v>
      </c>
      <c r="F251" s="223" t="s">
        <v>2453</v>
      </c>
      <c r="G251" s="223">
        <v>9</v>
      </c>
      <c r="H251" s="279" t="s">
        <v>73</v>
      </c>
      <c r="I251" s="279" t="s">
        <v>73</v>
      </c>
      <c r="J251" s="236">
        <f>SUM(G251*400)</f>
        <v>3600</v>
      </c>
      <c r="K251" s="233"/>
      <c r="L251" s="236">
        <f t="shared" si="7"/>
        <v>3600</v>
      </c>
      <c r="M251" s="282"/>
      <c r="N251" s="282"/>
      <c r="O251" s="282"/>
      <c r="P251" s="282"/>
      <c r="Q251" s="282"/>
      <c r="R251" s="282"/>
      <c r="S251" s="233"/>
      <c r="T251" s="282"/>
      <c r="U251" s="282"/>
      <c r="V251" s="282"/>
      <c r="W251" s="233"/>
      <c r="X251" s="223">
        <v>130</v>
      </c>
      <c r="Y251" s="282" t="s">
        <v>70</v>
      </c>
      <c r="Z251" s="282" t="s">
        <v>2710</v>
      </c>
      <c r="AA251" s="282" t="s">
        <v>2711</v>
      </c>
    </row>
    <row r="252" spans="1:27" s="8" customFormat="1" ht="25.2" customHeight="1">
      <c r="A252" s="223">
        <v>131</v>
      </c>
      <c r="B252" s="223" t="s">
        <v>433</v>
      </c>
      <c r="C252" s="221">
        <v>8404</v>
      </c>
      <c r="D252" s="339">
        <v>174</v>
      </c>
      <c r="E252" s="221">
        <v>4</v>
      </c>
      <c r="F252" s="223" t="s">
        <v>2453</v>
      </c>
      <c r="G252" s="223">
        <v>9</v>
      </c>
      <c r="H252" s="223">
        <v>3</v>
      </c>
      <c r="I252" s="223">
        <v>50</v>
      </c>
      <c r="J252" s="236">
        <f>SUM(G252*400+H252*100+I252)</f>
        <v>3950</v>
      </c>
      <c r="K252" s="233"/>
      <c r="L252" s="236">
        <f t="shared" si="7"/>
        <v>3950</v>
      </c>
      <c r="M252" s="282"/>
      <c r="N252" s="282"/>
      <c r="O252" s="282"/>
      <c r="P252" s="282"/>
      <c r="Q252" s="282"/>
      <c r="R252" s="282"/>
      <c r="S252" s="233"/>
      <c r="T252" s="282"/>
      <c r="U252" s="282"/>
      <c r="V252" s="282"/>
      <c r="W252" s="233"/>
      <c r="X252" s="223">
        <v>131</v>
      </c>
      <c r="Y252" s="282" t="s">
        <v>63</v>
      </c>
      <c r="Z252" s="282" t="s">
        <v>2712</v>
      </c>
      <c r="AA252" s="282" t="s">
        <v>2713</v>
      </c>
    </row>
    <row r="253" spans="1:27" s="8" customFormat="1" ht="25.2" customHeight="1">
      <c r="A253" s="223"/>
      <c r="B253" s="223" t="s">
        <v>459</v>
      </c>
      <c r="C253" s="221">
        <v>843</v>
      </c>
      <c r="D253" s="339">
        <v>43</v>
      </c>
      <c r="E253" s="221">
        <v>43</v>
      </c>
      <c r="F253" s="223"/>
      <c r="G253" s="223">
        <v>7</v>
      </c>
      <c r="H253" s="223">
        <v>2</v>
      </c>
      <c r="I253" s="223">
        <v>88</v>
      </c>
      <c r="J253" s="236">
        <f>SUM(G253*400+H253*100+I253)</f>
        <v>3088</v>
      </c>
      <c r="K253" s="233"/>
      <c r="L253" s="236">
        <f t="shared" si="7"/>
        <v>3088</v>
      </c>
      <c r="M253" s="282"/>
      <c r="N253" s="282"/>
      <c r="O253" s="282"/>
      <c r="P253" s="282"/>
      <c r="Q253" s="282"/>
      <c r="R253" s="282"/>
      <c r="S253" s="233"/>
      <c r="T253" s="282"/>
      <c r="U253" s="282"/>
      <c r="V253" s="282"/>
      <c r="W253" s="233"/>
      <c r="X253" s="223"/>
      <c r="Y253" s="282"/>
      <c r="Z253" s="282"/>
      <c r="AA253" s="282"/>
    </row>
    <row r="254" spans="1:27" s="8" customFormat="1" ht="25.2" customHeight="1">
      <c r="A254" s="223">
        <v>132</v>
      </c>
      <c r="B254" s="223" t="s">
        <v>433</v>
      </c>
      <c r="C254" s="221" t="s">
        <v>249</v>
      </c>
      <c r="D254" s="339">
        <v>32</v>
      </c>
      <c r="E254" s="221" t="s">
        <v>249</v>
      </c>
      <c r="F254" s="223" t="s">
        <v>2453</v>
      </c>
      <c r="G254" s="223">
        <v>4</v>
      </c>
      <c r="H254" s="279" t="s">
        <v>73</v>
      </c>
      <c r="I254" s="279" t="s">
        <v>73</v>
      </c>
      <c r="J254" s="236">
        <f>SUM(G254*400+H254*100+I254)</f>
        <v>1600</v>
      </c>
      <c r="K254" s="233"/>
      <c r="L254" s="236">
        <f t="shared" si="7"/>
        <v>1600</v>
      </c>
      <c r="M254" s="282"/>
      <c r="N254" s="282"/>
      <c r="O254" s="282"/>
      <c r="P254" s="282"/>
      <c r="Q254" s="282"/>
      <c r="R254" s="282"/>
      <c r="S254" s="233"/>
      <c r="T254" s="282"/>
      <c r="U254" s="282"/>
      <c r="V254" s="282"/>
      <c r="W254" s="233"/>
      <c r="X254" s="223">
        <v>132</v>
      </c>
      <c r="Y254" s="282" t="s">
        <v>70</v>
      </c>
      <c r="Z254" s="282" t="s">
        <v>2714</v>
      </c>
      <c r="AA254" s="282" t="s">
        <v>2715</v>
      </c>
    </row>
    <row r="255" spans="1:27" s="8" customFormat="1" ht="25.2" customHeight="1">
      <c r="A255" s="223"/>
      <c r="B255" s="223" t="s">
        <v>459</v>
      </c>
      <c r="C255" s="221">
        <v>332</v>
      </c>
      <c r="D255" s="339">
        <v>4</v>
      </c>
      <c r="E255" s="221">
        <v>32</v>
      </c>
      <c r="F255" s="223"/>
      <c r="G255" s="223">
        <v>15</v>
      </c>
      <c r="H255" s="279" t="s">
        <v>73</v>
      </c>
      <c r="I255" s="279" t="s">
        <v>73</v>
      </c>
      <c r="J255" s="236">
        <f>SUM(G255*400)</f>
        <v>6000</v>
      </c>
      <c r="K255" s="233"/>
      <c r="L255" s="236">
        <f t="shared" ref="L255:L311" si="9">SUM(G255*400+H255*100+I255)</f>
        <v>6000</v>
      </c>
      <c r="M255" s="282"/>
      <c r="N255" s="282"/>
      <c r="O255" s="282"/>
      <c r="P255" s="282"/>
      <c r="Q255" s="282"/>
      <c r="R255" s="282"/>
      <c r="S255" s="233"/>
      <c r="T255" s="282"/>
      <c r="U255" s="282"/>
      <c r="V255" s="282"/>
      <c r="W255" s="233"/>
      <c r="X255" s="223"/>
      <c r="Y255" s="282"/>
      <c r="Z255" s="282"/>
      <c r="AA255" s="282"/>
    </row>
    <row r="256" spans="1:27" s="8" customFormat="1" ht="25.2" customHeight="1">
      <c r="A256" s="223"/>
      <c r="B256" s="223" t="s">
        <v>433</v>
      </c>
      <c r="C256" s="221">
        <v>1157</v>
      </c>
      <c r="D256" s="339">
        <v>53</v>
      </c>
      <c r="E256" s="221">
        <v>57</v>
      </c>
      <c r="F256" s="223"/>
      <c r="G256" s="223">
        <v>12</v>
      </c>
      <c r="H256" s="279" t="s">
        <v>73</v>
      </c>
      <c r="I256" s="223">
        <v>35</v>
      </c>
      <c r="J256" s="236">
        <f>SUM(G256*400+I256)</f>
        <v>4835</v>
      </c>
      <c r="K256" s="233"/>
      <c r="L256" s="236">
        <f t="shared" si="9"/>
        <v>4835</v>
      </c>
      <c r="M256" s="282"/>
      <c r="N256" s="282"/>
      <c r="O256" s="282"/>
      <c r="P256" s="282"/>
      <c r="Q256" s="282"/>
      <c r="R256" s="282"/>
      <c r="S256" s="233"/>
      <c r="T256" s="282"/>
      <c r="U256" s="282"/>
      <c r="V256" s="282"/>
      <c r="W256" s="233"/>
      <c r="X256" s="223"/>
      <c r="Y256" s="282"/>
      <c r="Z256" s="282"/>
      <c r="AA256" s="282"/>
    </row>
    <row r="257" spans="1:27" s="8" customFormat="1" ht="24" customHeight="1">
      <c r="A257" s="223">
        <v>133</v>
      </c>
      <c r="B257" s="223" t="s">
        <v>433</v>
      </c>
      <c r="C257" s="221">
        <v>1041</v>
      </c>
      <c r="D257" s="339">
        <v>116</v>
      </c>
      <c r="E257" s="221">
        <v>41</v>
      </c>
      <c r="F257" s="223" t="s">
        <v>2453</v>
      </c>
      <c r="G257" s="223">
        <v>27</v>
      </c>
      <c r="H257" s="223">
        <v>3</v>
      </c>
      <c r="I257" s="223">
        <v>28</v>
      </c>
      <c r="J257" s="236">
        <f>SUM(G257*400+H257*100+I257)</f>
        <v>11128</v>
      </c>
      <c r="K257" s="233"/>
      <c r="L257" s="236">
        <f t="shared" si="9"/>
        <v>11128</v>
      </c>
      <c r="M257" s="282"/>
      <c r="N257" s="282"/>
      <c r="O257" s="282"/>
      <c r="P257" s="282"/>
      <c r="Q257" s="282"/>
      <c r="R257" s="282"/>
      <c r="S257" s="233"/>
      <c r="T257" s="282"/>
      <c r="U257" s="282"/>
      <c r="V257" s="282"/>
      <c r="W257" s="233"/>
      <c r="X257" s="223">
        <v>133</v>
      </c>
      <c r="Y257" s="282" t="s">
        <v>70</v>
      </c>
      <c r="Z257" s="282" t="s">
        <v>2716</v>
      </c>
      <c r="AA257" s="282" t="s">
        <v>2717</v>
      </c>
    </row>
    <row r="258" spans="1:27" s="8" customFormat="1" ht="24" customHeight="1">
      <c r="A258" s="223"/>
      <c r="B258" s="223" t="s">
        <v>433</v>
      </c>
      <c r="C258" s="221">
        <v>1077</v>
      </c>
      <c r="D258" s="339">
        <v>139</v>
      </c>
      <c r="E258" s="221">
        <v>77</v>
      </c>
      <c r="F258" s="223"/>
      <c r="G258" s="223">
        <v>10</v>
      </c>
      <c r="H258" s="223">
        <v>1</v>
      </c>
      <c r="I258" s="279" t="s">
        <v>794</v>
      </c>
      <c r="J258" s="236">
        <f>SUM(G258*400+H258*100+I258)</f>
        <v>4105</v>
      </c>
      <c r="K258" s="233"/>
      <c r="L258" s="236">
        <f t="shared" si="9"/>
        <v>4105</v>
      </c>
      <c r="M258" s="282"/>
      <c r="N258" s="282"/>
      <c r="O258" s="282"/>
      <c r="P258" s="282"/>
      <c r="Q258" s="282"/>
      <c r="R258" s="282"/>
      <c r="S258" s="233"/>
      <c r="T258" s="282"/>
      <c r="U258" s="282"/>
      <c r="V258" s="282"/>
      <c r="W258" s="233"/>
      <c r="X258" s="223"/>
      <c r="Y258" s="282"/>
      <c r="Z258" s="282"/>
      <c r="AA258" s="282"/>
    </row>
    <row r="259" spans="1:27" s="8" customFormat="1" ht="24" customHeight="1">
      <c r="A259" s="223"/>
      <c r="B259" s="223" t="s">
        <v>433</v>
      </c>
      <c r="C259" s="221">
        <v>820</v>
      </c>
      <c r="D259" s="339">
        <v>28</v>
      </c>
      <c r="E259" s="221">
        <v>20</v>
      </c>
      <c r="F259" s="223"/>
      <c r="G259" s="223">
        <v>9</v>
      </c>
      <c r="H259" s="279" t="s">
        <v>73</v>
      </c>
      <c r="I259" s="223">
        <v>22</v>
      </c>
      <c r="J259" s="236">
        <f>SUM(G259*400)</f>
        <v>3600</v>
      </c>
      <c r="K259" s="233"/>
      <c r="L259" s="236">
        <f t="shared" si="9"/>
        <v>3622</v>
      </c>
      <c r="M259" s="282"/>
      <c r="N259" s="282"/>
      <c r="O259" s="282"/>
      <c r="P259" s="282"/>
      <c r="Q259" s="282"/>
      <c r="R259" s="282"/>
      <c r="S259" s="233"/>
      <c r="T259" s="282"/>
      <c r="U259" s="282"/>
      <c r="V259" s="282"/>
      <c r="W259" s="233"/>
      <c r="X259" s="223"/>
      <c r="Y259" s="282"/>
      <c r="Z259" s="282"/>
      <c r="AA259" s="282"/>
    </row>
    <row r="260" spans="1:27" s="8" customFormat="1" ht="24" customHeight="1">
      <c r="A260" s="223"/>
      <c r="B260" s="223" t="s">
        <v>433</v>
      </c>
      <c r="C260" s="221">
        <v>1479</v>
      </c>
      <c r="D260" s="339">
        <v>27</v>
      </c>
      <c r="E260" s="221">
        <v>79</v>
      </c>
      <c r="F260" s="223"/>
      <c r="G260" s="223">
        <v>8</v>
      </c>
      <c r="H260" s="223">
        <v>1</v>
      </c>
      <c r="I260" s="279" t="s">
        <v>276</v>
      </c>
      <c r="J260" s="236">
        <f>SUM(G260*400+H260*100+I260)</f>
        <v>3307</v>
      </c>
      <c r="K260" s="233"/>
      <c r="L260" s="236">
        <f t="shared" si="9"/>
        <v>3307</v>
      </c>
      <c r="M260" s="282"/>
      <c r="N260" s="282"/>
      <c r="O260" s="282"/>
      <c r="P260" s="282"/>
      <c r="Q260" s="282"/>
      <c r="R260" s="282"/>
      <c r="S260" s="233"/>
      <c r="T260" s="282"/>
      <c r="U260" s="282"/>
      <c r="V260" s="282"/>
      <c r="W260" s="233"/>
      <c r="X260" s="223"/>
      <c r="Y260" s="282"/>
      <c r="Z260" s="282"/>
      <c r="AA260" s="282"/>
    </row>
    <row r="261" spans="1:27" s="8" customFormat="1" ht="24" customHeight="1">
      <c r="A261" s="223">
        <v>134</v>
      </c>
      <c r="B261" s="223" t="s">
        <v>433</v>
      </c>
      <c r="C261" s="221">
        <v>1488</v>
      </c>
      <c r="D261" s="339">
        <v>52</v>
      </c>
      <c r="E261" s="221">
        <v>88</v>
      </c>
      <c r="F261" s="223" t="s">
        <v>2453</v>
      </c>
      <c r="G261" s="223">
        <v>26</v>
      </c>
      <c r="H261" s="279" t="s">
        <v>73</v>
      </c>
      <c r="I261" s="279" t="s">
        <v>73</v>
      </c>
      <c r="J261" s="236">
        <f>SUM(G261*400)</f>
        <v>10400</v>
      </c>
      <c r="K261" s="233"/>
      <c r="L261" s="236">
        <f t="shared" si="9"/>
        <v>10400</v>
      </c>
      <c r="M261" s="282"/>
      <c r="N261" s="282"/>
      <c r="O261" s="282"/>
      <c r="P261" s="282"/>
      <c r="Q261" s="282"/>
      <c r="R261" s="282"/>
      <c r="S261" s="233"/>
      <c r="T261" s="282"/>
      <c r="U261" s="282"/>
      <c r="V261" s="282"/>
      <c r="W261" s="233"/>
      <c r="X261" s="223">
        <v>134</v>
      </c>
      <c r="Y261" s="282" t="s">
        <v>63</v>
      </c>
      <c r="Z261" s="282" t="s">
        <v>2718</v>
      </c>
      <c r="AA261" s="282" t="s">
        <v>2719</v>
      </c>
    </row>
    <row r="262" spans="1:27" s="8" customFormat="1" ht="24" customHeight="1">
      <c r="A262" s="223"/>
      <c r="B262" s="223" t="s">
        <v>433</v>
      </c>
      <c r="C262" s="221" t="s">
        <v>249</v>
      </c>
      <c r="D262" s="339">
        <v>128</v>
      </c>
      <c r="E262" s="221" t="s">
        <v>249</v>
      </c>
      <c r="F262" s="223"/>
      <c r="G262" s="223">
        <v>2</v>
      </c>
      <c r="H262" s="279" t="s">
        <v>73</v>
      </c>
      <c r="I262" s="223">
        <v>64</v>
      </c>
      <c r="J262" s="236">
        <f>SUM(G262*400+I262)</f>
        <v>864</v>
      </c>
      <c r="K262" s="233"/>
      <c r="L262" s="236">
        <f t="shared" si="9"/>
        <v>864</v>
      </c>
      <c r="M262" s="282"/>
      <c r="N262" s="282"/>
      <c r="O262" s="282"/>
      <c r="P262" s="282"/>
      <c r="Q262" s="282"/>
      <c r="R262" s="282"/>
      <c r="S262" s="233"/>
      <c r="T262" s="282"/>
      <c r="U262" s="282"/>
      <c r="V262" s="282"/>
      <c r="W262" s="233"/>
      <c r="X262" s="223"/>
      <c r="Y262" s="282"/>
      <c r="Z262" s="282"/>
      <c r="AA262" s="282"/>
    </row>
    <row r="263" spans="1:27" s="15" customFormat="1" ht="26.4" customHeight="1">
      <c r="A263" s="261">
        <v>135</v>
      </c>
      <c r="B263" s="261" t="s">
        <v>1430</v>
      </c>
      <c r="C263" s="255"/>
      <c r="D263" s="339"/>
      <c r="E263" s="255"/>
      <c r="F263" s="261"/>
      <c r="G263" s="261"/>
      <c r="H263" s="261"/>
      <c r="I263" s="261"/>
      <c r="J263" s="236"/>
      <c r="K263" s="283"/>
      <c r="L263" s="236"/>
      <c r="M263" s="314"/>
      <c r="N263" s="314"/>
      <c r="O263" s="314"/>
      <c r="P263" s="314"/>
      <c r="Q263" s="314"/>
      <c r="R263" s="314"/>
      <c r="S263" s="233"/>
      <c r="T263" s="314"/>
      <c r="U263" s="314"/>
      <c r="V263" s="314"/>
      <c r="W263" s="283"/>
      <c r="X263" s="261">
        <v>136</v>
      </c>
      <c r="Y263" s="314"/>
      <c r="Z263" s="314" t="s">
        <v>1430</v>
      </c>
      <c r="AA263" s="314"/>
    </row>
    <row r="264" spans="1:27" s="8" customFormat="1" ht="26.4" customHeight="1">
      <c r="A264" s="223">
        <v>136</v>
      </c>
      <c r="B264" s="223" t="s">
        <v>433</v>
      </c>
      <c r="C264" s="221">
        <v>1164</v>
      </c>
      <c r="D264" s="339">
        <v>48</v>
      </c>
      <c r="E264" s="221">
        <v>64</v>
      </c>
      <c r="F264" s="223" t="s">
        <v>2453</v>
      </c>
      <c r="G264" s="223">
        <v>8</v>
      </c>
      <c r="H264" s="223">
        <v>1</v>
      </c>
      <c r="I264" s="223">
        <v>55</v>
      </c>
      <c r="J264" s="236">
        <f>SUM(G264*400+H264*100+I264)</f>
        <v>3355</v>
      </c>
      <c r="K264" s="233"/>
      <c r="L264" s="236">
        <f t="shared" si="9"/>
        <v>3355</v>
      </c>
      <c r="M264" s="282"/>
      <c r="N264" s="282"/>
      <c r="O264" s="282"/>
      <c r="P264" s="282"/>
      <c r="Q264" s="282"/>
      <c r="R264" s="282"/>
      <c r="S264" s="233"/>
      <c r="T264" s="282"/>
      <c r="U264" s="282"/>
      <c r="V264" s="282"/>
      <c r="W264" s="233"/>
      <c r="X264" s="223">
        <v>136</v>
      </c>
      <c r="Y264" s="282" t="s">
        <v>70</v>
      </c>
      <c r="Z264" s="282" t="s">
        <v>2720</v>
      </c>
      <c r="AA264" s="282" t="s">
        <v>2721</v>
      </c>
    </row>
    <row r="265" spans="1:27" s="8" customFormat="1" ht="26.4" customHeight="1">
      <c r="A265" s="223">
        <v>137</v>
      </c>
      <c r="B265" s="223" t="s">
        <v>433</v>
      </c>
      <c r="C265" s="221">
        <v>1066</v>
      </c>
      <c r="D265" s="339">
        <v>63</v>
      </c>
      <c r="E265" s="221">
        <v>66</v>
      </c>
      <c r="F265" s="223" t="s">
        <v>2453</v>
      </c>
      <c r="G265" s="223">
        <v>8</v>
      </c>
      <c r="H265" s="279" t="s">
        <v>73</v>
      </c>
      <c r="I265" s="279" t="s">
        <v>73</v>
      </c>
      <c r="J265" s="236">
        <f>SUM(G265*400)</f>
        <v>3200</v>
      </c>
      <c r="K265" s="233"/>
      <c r="L265" s="236">
        <f t="shared" si="9"/>
        <v>3200</v>
      </c>
      <c r="M265" s="282"/>
      <c r="N265" s="282"/>
      <c r="O265" s="282"/>
      <c r="P265" s="282"/>
      <c r="Q265" s="282"/>
      <c r="R265" s="282"/>
      <c r="S265" s="233"/>
      <c r="T265" s="282"/>
      <c r="U265" s="282"/>
      <c r="V265" s="282"/>
      <c r="W265" s="233"/>
      <c r="X265" s="223">
        <v>137</v>
      </c>
      <c r="Y265" s="282" t="s">
        <v>70</v>
      </c>
      <c r="Z265" s="282" t="s">
        <v>2722</v>
      </c>
      <c r="AA265" s="282" t="s">
        <v>2723</v>
      </c>
    </row>
    <row r="266" spans="1:27" s="8" customFormat="1" ht="26.4" customHeight="1">
      <c r="A266" s="223">
        <v>138</v>
      </c>
      <c r="B266" s="223" t="s">
        <v>433</v>
      </c>
      <c r="C266" s="221">
        <v>1066</v>
      </c>
      <c r="D266" s="339">
        <v>63</v>
      </c>
      <c r="E266" s="221">
        <v>66</v>
      </c>
      <c r="F266" s="223" t="s">
        <v>2453</v>
      </c>
      <c r="G266" s="238">
        <v>7</v>
      </c>
      <c r="H266" s="279" t="s">
        <v>73</v>
      </c>
      <c r="I266" s="279" t="s">
        <v>73</v>
      </c>
      <c r="J266" s="236">
        <f>SUM(G266*400)</f>
        <v>2800</v>
      </c>
      <c r="K266" s="233"/>
      <c r="L266" s="236">
        <f t="shared" si="9"/>
        <v>2800</v>
      </c>
      <c r="M266" s="282"/>
      <c r="N266" s="282"/>
      <c r="O266" s="282"/>
      <c r="P266" s="282"/>
      <c r="Q266" s="282"/>
      <c r="R266" s="282"/>
      <c r="S266" s="233"/>
      <c r="T266" s="282"/>
      <c r="U266" s="282"/>
      <c r="V266" s="282"/>
      <c r="W266" s="233"/>
      <c r="X266" s="223">
        <v>138</v>
      </c>
      <c r="Y266" s="282" t="s">
        <v>86</v>
      </c>
      <c r="Z266" s="282" t="s">
        <v>2724</v>
      </c>
      <c r="AA266" s="282" t="s">
        <v>2725</v>
      </c>
    </row>
    <row r="267" spans="1:27" s="8" customFormat="1" ht="26.4" customHeight="1">
      <c r="A267" s="223">
        <v>139</v>
      </c>
      <c r="B267" s="223" t="s">
        <v>433</v>
      </c>
      <c r="C267" s="221">
        <v>1101</v>
      </c>
      <c r="D267" s="339">
        <v>37</v>
      </c>
      <c r="E267" s="221">
        <v>1</v>
      </c>
      <c r="F267" s="223" t="s">
        <v>2453</v>
      </c>
      <c r="G267" s="238">
        <v>24</v>
      </c>
      <c r="H267" s="279" t="s">
        <v>73</v>
      </c>
      <c r="I267" s="279" t="s">
        <v>73</v>
      </c>
      <c r="J267" s="236">
        <f>SUM(G267*400)</f>
        <v>9600</v>
      </c>
      <c r="K267" s="233"/>
      <c r="L267" s="236">
        <f t="shared" si="9"/>
        <v>9600</v>
      </c>
      <c r="M267" s="282"/>
      <c r="N267" s="282"/>
      <c r="O267" s="282"/>
      <c r="P267" s="282"/>
      <c r="Q267" s="282"/>
      <c r="R267" s="282"/>
      <c r="S267" s="233"/>
      <c r="T267" s="282"/>
      <c r="U267" s="282"/>
      <c r="V267" s="282"/>
      <c r="W267" s="233"/>
      <c r="X267" s="223">
        <v>139</v>
      </c>
      <c r="Y267" s="282" t="s">
        <v>70</v>
      </c>
      <c r="Z267" s="282" t="s">
        <v>2726</v>
      </c>
      <c r="AA267" s="282" t="s">
        <v>2727</v>
      </c>
    </row>
    <row r="268" spans="1:27" s="8" customFormat="1" ht="26.4" customHeight="1">
      <c r="A268" s="223">
        <v>140</v>
      </c>
      <c r="B268" s="223" t="s">
        <v>433</v>
      </c>
      <c r="C268" s="221">
        <v>1154</v>
      </c>
      <c r="D268" s="339">
        <v>73</v>
      </c>
      <c r="E268" s="221">
        <v>54</v>
      </c>
      <c r="F268" s="223" t="s">
        <v>2453</v>
      </c>
      <c r="G268" s="223">
        <v>24</v>
      </c>
      <c r="H268" s="279" t="s">
        <v>73</v>
      </c>
      <c r="I268" s="223">
        <v>49</v>
      </c>
      <c r="J268" s="236">
        <f>SUM(G268*400+I268)</f>
        <v>9649</v>
      </c>
      <c r="K268" s="233"/>
      <c r="L268" s="236">
        <f t="shared" si="9"/>
        <v>9649</v>
      </c>
      <c r="M268" s="282"/>
      <c r="N268" s="282"/>
      <c r="O268" s="282"/>
      <c r="P268" s="282"/>
      <c r="Q268" s="282"/>
      <c r="R268" s="282"/>
      <c r="S268" s="233"/>
      <c r="T268" s="282"/>
      <c r="U268" s="282"/>
      <c r="V268" s="282"/>
      <c r="W268" s="233"/>
      <c r="X268" s="223">
        <v>140</v>
      </c>
      <c r="Y268" s="282" t="s">
        <v>63</v>
      </c>
      <c r="Z268" s="282" t="s">
        <v>2728</v>
      </c>
      <c r="AA268" s="282" t="s">
        <v>2729</v>
      </c>
    </row>
    <row r="269" spans="1:27" s="8" customFormat="1" ht="26.4" customHeight="1">
      <c r="A269" s="223">
        <v>141</v>
      </c>
      <c r="B269" s="223" t="s">
        <v>433</v>
      </c>
      <c r="C269" s="221">
        <v>1175</v>
      </c>
      <c r="D269" s="339">
        <v>5</v>
      </c>
      <c r="E269" s="221">
        <v>75</v>
      </c>
      <c r="F269" s="223" t="s">
        <v>2453</v>
      </c>
      <c r="G269" s="223">
        <v>20</v>
      </c>
      <c r="H269" s="223">
        <v>1</v>
      </c>
      <c r="I269" s="223">
        <v>84</v>
      </c>
      <c r="J269" s="236">
        <f>SUM(G269*400+H269*100+I269)</f>
        <v>8184</v>
      </c>
      <c r="K269" s="233"/>
      <c r="L269" s="236">
        <f t="shared" si="9"/>
        <v>8184</v>
      </c>
      <c r="M269" s="282"/>
      <c r="N269" s="282"/>
      <c r="O269" s="282"/>
      <c r="P269" s="282"/>
      <c r="Q269" s="282"/>
      <c r="R269" s="282"/>
      <c r="S269" s="233"/>
      <c r="T269" s="282"/>
      <c r="U269" s="282"/>
      <c r="V269" s="282"/>
      <c r="W269" s="233"/>
      <c r="X269" s="223">
        <v>141</v>
      </c>
      <c r="Y269" s="282" t="s">
        <v>63</v>
      </c>
      <c r="Z269" s="282" t="s">
        <v>2730</v>
      </c>
      <c r="AA269" s="282" t="s">
        <v>2731</v>
      </c>
    </row>
    <row r="270" spans="1:27" s="8" customFormat="1" ht="26.4" customHeight="1">
      <c r="A270" s="223">
        <v>142</v>
      </c>
      <c r="B270" s="223" t="s">
        <v>433</v>
      </c>
      <c r="C270" s="221">
        <v>4797</v>
      </c>
      <c r="D270" s="339">
        <v>129</v>
      </c>
      <c r="E270" s="221">
        <v>97</v>
      </c>
      <c r="F270" s="223" t="s">
        <v>2453</v>
      </c>
      <c r="G270" s="223">
        <v>5</v>
      </c>
      <c r="H270" s="279" t="s">
        <v>73</v>
      </c>
      <c r="I270" s="279" t="s">
        <v>73</v>
      </c>
      <c r="J270" s="236">
        <f>SUM(G270*400)</f>
        <v>2000</v>
      </c>
      <c r="K270" s="233"/>
      <c r="L270" s="236">
        <f t="shared" si="9"/>
        <v>2000</v>
      </c>
      <c r="M270" s="282"/>
      <c r="N270" s="282"/>
      <c r="O270" s="282"/>
      <c r="P270" s="282"/>
      <c r="Q270" s="282"/>
      <c r="R270" s="282"/>
      <c r="S270" s="233"/>
      <c r="T270" s="282"/>
      <c r="U270" s="282"/>
      <c r="V270" s="282"/>
      <c r="W270" s="233"/>
      <c r="X270" s="223">
        <v>142</v>
      </c>
      <c r="Y270" s="282" t="s">
        <v>86</v>
      </c>
      <c r="Z270" s="282" t="s">
        <v>2732</v>
      </c>
      <c r="AA270" s="282" t="s">
        <v>2733</v>
      </c>
    </row>
    <row r="271" spans="1:27" s="8" customFormat="1" ht="26.4" customHeight="1">
      <c r="A271" s="223">
        <v>143</v>
      </c>
      <c r="B271" s="223" t="s">
        <v>433</v>
      </c>
      <c r="C271" s="221">
        <v>7018</v>
      </c>
      <c r="D271" s="339">
        <v>8</v>
      </c>
      <c r="E271" s="221">
        <v>18</v>
      </c>
      <c r="F271" s="223" t="s">
        <v>2453</v>
      </c>
      <c r="G271" s="223">
        <v>20</v>
      </c>
      <c r="H271" s="223">
        <v>1</v>
      </c>
      <c r="I271" s="223">
        <v>83</v>
      </c>
      <c r="J271" s="236">
        <f>SUM(G271*400+H271*100+I271)</f>
        <v>8183</v>
      </c>
      <c r="K271" s="233"/>
      <c r="L271" s="236">
        <f t="shared" si="9"/>
        <v>8183</v>
      </c>
      <c r="M271" s="282"/>
      <c r="N271" s="282"/>
      <c r="O271" s="282"/>
      <c r="P271" s="282"/>
      <c r="Q271" s="282"/>
      <c r="R271" s="282"/>
      <c r="S271" s="233"/>
      <c r="T271" s="282"/>
      <c r="U271" s="282"/>
      <c r="V271" s="282"/>
      <c r="W271" s="233"/>
      <c r="X271" s="223">
        <v>143</v>
      </c>
      <c r="Y271" s="282" t="s">
        <v>63</v>
      </c>
      <c r="Z271" s="282" t="s">
        <v>2734</v>
      </c>
      <c r="AA271" s="282" t="s">
        <v>2735</v>
      </c>
    </row>
    <row r="272" spans="1:27" s="8" customFormat="1" ht="26.4" customHeight="1">
      <c r="A272" s="223"/>
      <c r="B272" s="223" t="s">
        <v>433</v>
      </c>
      <c r="C272" s="221">
        <v>2137</v>
      </c>
      <c r="D272" s="339">
        <v>4</v>
      </c>
      <c r="E272" s="221">
        <v>37</v>
      </c>
      <c r="F272" s="223"/>
      <c r="G272" s="223">
        <v>4</v>
      </c>
      <c r="H272" s="279" t="s">
        <v>73</v>
      </c>
      <c r="I272" s="279" t="s">
        <v>73</v>
      </c>
      <c r="J272" s="236">
        <f>SUM(G272*400)</f>
        <v>1600</v>
      </c>
      <c r="K272" s="233"/>
      <c r="L272" s="236">
        <f t="shared" si="9"/>
        <v>1600</v>
      </c>
      <c r="M272" s="282"/>
      <c r="N272" s="282"/>
      <c r="O272" s="282"/>
      <c r="P272" s="282"/>
      <c r="Q272" s="282"/>
      <c r="R272" s="282"/>
      <c r="S272" s="233"/>
      <c r="T272" s="282"/>
      <c r="U272" s="282"/>
      <c r="V272" s="282"/>
      <c r="W272" s="233"/>
      <c r="X272" s="223"/>
      <c r="Y272" s="282"/>
      <c r="Z272" s="282"/>
      <c r="AA272" s="282"/>
    </row>
    <row r="273" spans="1:27" s="8" customFormat="1" ht="26.4" customHeight="1">
      <c r="A273" s="223">
        <v>144</v>
      </c>
      <c r="B273" s="223" t="s">
        <v>433</v>
      </c>
      <c r="C273" s="221">
        <v>5315</v>
      </c>
      <c r="D273" s="339">
        <v>126</v>
      </c>
      <c r="E273" s="221">
        <v>15</v>
      </c>
      <c r="F273" s="223" t="s">
        <v>2453</v>
      </c>
      <c r="G273" s="223">
        <v>8</v>
      </c>
      <c r="H273" s="279" t="s">
        <v>73</v>
      </c>
      <c r="I273" s="223">
        <v>16</v>
      </c>
      <c r="J273" s="236">
        <f>SUM(G273*400+I273)</f>
        <v>3216</v>
      </c>
      <c r="K273" s="233"/>
      <c r="L273" s="236">
        <f t="shared" si="9"/>
        <v>3216</v>
      </c>
      <c r="M273" s="282"/>
      <c r="N273" s="282"/>
      <c r="O273" s="282"/>
      <c r="P273" s="282"/>
      <c r="Q273" s="282"/>
      <c r="R273" s="282"/>
      <c r="S273" s="233"/>
      <c r="T273" s="282"/>
      <c r="U273" s="282"/>
      <c r="V273" s="282"/>
      <c r="W273" s="233"/>
      <c r="X273" s="223">
        <v>144</v>
      </c>
      <c r="Y273" s="282" t="s">
        <v>70</v>
      </c>
      <c r="Z273" s="282" t="s">
        <v>2736</v>
      </c>
      <c r="AA273" s="282" t="s">
        <v>2737</v>
      </c>
    </row>
    <row r="274" spans="1:27" s="15" customFormat="1" ht="26.4" customHeight="1">
      <c r="A274" s="261">
        <v>145</v>
      </c>
      <c r="B274" s="261" t="s">
        <v>106</v>
      </c>
      <c r="C274" s="255" t="s">
        <v>249</v>
      </c>
      <c r="D274" s="339" t="s">
        <v>84</v>
      </c>
      <c r="E274" s="255" t="s">
        <v>249</v>
      </c>
      <c r="F274" s="261" t="s">
        <v>2453</v>
      </c>
      <c r="G274" s="261">
        <v>25</v>
      </c>
      <c r="H274" s="279" t="s">
        <v>73</v>
      </c>
      <c r="I274" s="279" t="s">
        <v>73</v>
      </c>
      <c r="J274" s="236">
        <f>SUM(G274*400)</f>
        <v>10000</v>
      </c>
      <c r="K274" s="283"/>
      <c r="L274" s="236">
        <f t="shared" si="9"/>
        <v>10000</v>
      </c>
      <c r="M274" s="314"/>
      <c r="N274" s="314"/>
      <c r="O274" s="314"/>
      <c r="P274" s="314"/>
      <c r="Q274" s="314"/>
      <c r="R274" s="314"/>
      <c r="S274" s="233"/>
      <c r="T274" s="314"/>
      <c r="U274" s="314"/>
      <c r="V274" s="314"/>
      <c r="W274" s="283"/>
      <c r="X274" s="261">
        <v>145</v>
      </c>
      <c r="Y274" s="314" t="s">
        <v>63</v>
      </c>
      <c r="Z274" s="314" t="s">
        <v>2738</v>
      </c>
      <c r="AA274" s="314" t="s">
        <v>2739</v>
      </c>
    </row>
    <row r="275" spans="1:27" s="8" customFormat="1" ht="26.4" customHeight="1">
      <c r="A275" s="223">
        <v>146</v>
      </c>
      <c r="B275" s="302" t="s">
        <v>112</v>
      </c>
      <c r="C275" s="221" t="s">
        <v>249</v>
      </c>
      <c r="D275" s="339">
        <v>212</v>
      </c>
      <c r="E275" s="221" t="s">
        <v>249</v>
      </c>
      <c r="F275" s="223" t="s">
        <v>2453</v>
      </c>
      <c r="G275" s="223">
        <v>9</v>
      </c>
      <c r="H275" s="279" t="s">
        <v>73</v>
      </c>
      <c r="I275" s="279" t="s">
        <v>73</v>
      </c>
      <c r="J275" s="236">
        <f>SUM(G275*400)</f>
        <v>3600</v>
      </c>
      <c r="K275" s="233"/>
      <c r="L275" s="236">
        <f t="shared" si="9"/>
        <v>3600</v>
      </c>
      <c r="M275" s="282"/>
      <c r="N275" s="282"/>
      <c r="O275" s="282"/>
      <c r="P275" s="282"/>
      <c r="Q275" s="282"/>
      <c r="R275" s="282"/>
      <c r="S275" s="233"/>
      <c r="T275" s="282"/>
      <c r="U275" s="282"/>
      <c r="V275" s="282"/>
      <c r="W275" s="233"/>
      <c r="X275" s="223">
        <v>146</v>
      </c>
      <c r="Y275" s="282" t="s">
        <v>63</v>
      </c>
      <c r="Z275" s="282" t="s">
        <v>2636</v>
      </c>
      <c r="AA275" s="282" t="s">
        <v>2740</v>
      </c>
    </row>
    <row r="276" spans="1:27" s="8" customFormat="1" ht="25.2" customHeight="1">
      <c r="A276" s="223"/>
      <c r="B276" s="302" t="s">
        <v>433</v>
      </c>
      <c r="C276" s="221">
        <v>1035</v>
      </c>
      <c r="D276" s="339">
        <v>6</v>
      </c>
      <c r="E276" s="221">
        <v>35</v>
      </c>
      <c r="F276" s="223"/>
      <c r="G276" s="223">
        <v>9</v>
      </c>
      <c r="H276" s="279" t="s">
        <v>73</v>
      </c>
      <c r="I276" s="223">
        <v>75</v>
      </c>
      <c r="J276" s="236">
        <f>SUM(G276*400+I276)</f>
        <v>3675</v>
      </c>
      <c r="K276" s="233"/>
      <c r="L276" s="236">
        <f t="shared" si="9"/>
        <v>3675</v>
      </c>
      <c r="M276" s="282"/>
      <c r="N276" s="282"/>
      <c r="O276" s="282"/>
      <c r="P276" s="282"/>
      <c r="Q276" s="282"/>
      <c r="R276" s="282"/>
      <c r="S276" s="233"/>
      <c r="T276" s="282"/>
      <c r="U276" s="282"/>
      <c r="V276" s="282"/>
      <c r="W276" s="233"/>
      <c r="X276" s="223"/>
      <c r="Y276" s="282"/>
      <c r="Z276" s="282"/>
      <c r="AA276" s="282"/>
    </row>
    <row r="277" spans="1:27" s="8" customFormat="1" ht="25.2" customHeight="1">
      <c r="A277" s="223"/>
      <c r="B277" s="223" t="s">
        <v>433</v>
      </c>
      <c r="C277" s="221">
        <v>1088</v>
      </c>
      <c r="D277" s="339">
        <v>41</v>
      </c>
      <c r="E277" s="221">
        <v>88</v>
      </c>
      <c r="F277" s="223"/>
      <c r="G277" s="223">
        <v>9</v>
      </c>
      <c r="H277" s="279" t="s">
        <v>73</v>
      </c>
      <c r="I277" s="223">
        <v>51</v>
      </c>
      <c r="J277" s="236">
        <f>SUM(G277*400+I277)</f>
        <v>3651</v>
      </c>
      <c r="K277" s="233"/>
      <c r="L277" s="236">
        <f t="shared" si="9"/>
        <v>3651</v>
      </c>
      <c r="M277" s="282"/>
      <c r="N277" s="282"/>
      <c r="O277" s="282"/>
      <c r="P277" s="282"/>
      <c r="Q277" s="282"/>
      <c r="R277" s="282"/>
      <c r="S277" s="233"/>
      <c r="T277" s="282"/>
      <c r="U277" s="282"/>
      <c r="V277" s="282"/>
      <c r="W277" s="233"/>
      <c r="X277" s="223"/>
      <c r="Y277" s="282"/>
      <c r="Z277" s="282"/>
      <c r="AA277" s="282"/>
    </row>
    <row r="278" spans="1:27" s="15" customFormat="1" ht="23.4" customHeight="1">
      <c r="A278" s="261">
        <v>147</v>
      </c>
      <c r="B278" s="261"/>
      <c r="C278" s="255"/>
      <c r="D278" s="339"/>
      <c r="E278" s="255"/>
      <c r="F278" s="261"/>
      <c r="G278" s="261"/>
      <c r="H278" s="261"/>
      <c r="I278" s="261"/>
      <c r="J278" s="236"/>
      <c r="K278" s="283"/>
      <c r="L278" s="236">
        <v>0</v>
      </c>
      <c r="M278" s="314"/>
      <c r="N278" s="314"/>
      <c r="O278" s="314"/>
      <c r="P278" s="314"/>
      <c r="Q278" s="314"/>
      <c r="R278" s="314"/>
      <c r="S278" s="233"/>
      <c r="T278" s="314"/>
      <c r="U278" s="314"/>
      <c r="V278" s="314"/>
      <c r="W278" s="283"/>
      <c r="X278" s="261">
        <v>147</v>
      </c>
      <c r="Y278" s="314"/>
      <c r="Z278" s="314" t="s">
        <v>2741</v>
      </c>
      <c r="AA278" s="314"/>
    </row>
    <row r="279" spans="1:27" s="15" customFormat="1" ht="18.600000000000001" customHeight="1">
      <c r="A279" s="261"/>
      <c r="B279" s="261"/>
      <c r="C279" s="255"/>
      <c r="D279" s="339"/>
      <c r="E279" s="255"/>
      <c r="F279" s="223"/>
      <c r="G279" s="261"/>
      <c r="H279" s="279"/>
      <c r="I279" s="279"/>
      <c r="J279" s="236"/>
      <c r="K279" s="283"/>
      <c r="L279" s="236">
        <v>0</v>
      </c>
      <c r="M279" s="314"/>
      <c r="N279" s="314"/>
      <c r="O279" s="314"/>
      <c r="P279" s="314"/>
      <c r="Q279" s="314"/>
      <c r="R279" s="314"/>
      <c r="S279" s="233"/>
      <c r="T279" s="314"/>
      <c r="U279" s="314"/>
      <c r="V279" s="314"/>
      <c r="W279" s="283"/>
      <c r="X279" s="261"/>
      <c r="Y279" s="314"/>
      <c r="Z279" s="314"/>
      <c r="AA279" s="314"/>
    </row>
    <row r="280" spans="1:27" s="15" customFormat="1" ht="22.2" customHeight="1">
      <c r="A280" s="261">
        <v>148</v>
      </c>
      <c r="B280" s="261"/>
      <c r="C280" s="255"/>
      <c r="D280" s="339"/>
      <c r="E280" s="255"/>
      <c r="F280" s="261"/>
      <c r="G280" s="261"/>
      <c r="H280" s="279"/>
      <c r="I280" s="261"/>
      <c r="J280" s="236"/>
      <c r="K280" s="283"/>
      <c r="L280" s="236">
        <v>0</v>
      </c>
      <c r="M280" s="314"/>
      <c r="N280" s="314"/>
      <c r="O280" s="314"/>
      <c r="P280" s="314"/>
      <c r="Q280" s="314"/>
      <c r="R280" s="314"/>
      <c r="S280" s="233"/>
      <c r="T280" s="314"/>
      <c r="U280" s="314"/>
      <c r="V280" s="314"/>
      <c r="W280" s="283"/>
      <c r="X280" s="261">
        <v>148</v>
      </c>
      <c r="Y280" s="314"/>
      <c r="Z280" s="314" t="s">
        <v>2742</v>
      </c>
      <c r="AA280" s="314"/>
    </row>
    <row r="281" spans="1:27" s="15" customFormat="1" ht="18" customHeight="1">
      <c r="A281" s="261"/>
      <c r="B281" s="261"/>
      <c r="C281" s="255"/>
      <c r="D281" s="339"/>
      <c r="E281" s="255"/>
      <c r="F281" s="223"/>
      <c r="G281" s="261"/>
      <c r="H281" s="279"/>
      <c r="I281" s="279"/>
      <c r="J281" s="236"/>
      <c r="K281" s="283"/>
      <c r="L281" s="236">
        <v>0</v>
      </c>
      <c r="M281" s="314"/>
      <c r="N281" s="314"/>
      <c r="O281" s="314"/>
      <c r="P281" s="314"/>
      <c r="Q281" s="314"/>
      <c r="R281" s="314"/>
      <c r="S281" s="233"/>
      <c r="T281" s="314"/>
      <c r="U281" s="314"/>
      <c r="V281" s="314"/>
      <c r="W281" s="283"/>
      <c r="X281" s="261"/>
      <c r="Y281" s="314"/>
      <c r="Z281" s="14"/>
      <c r="AA281" s="314"/>
    </row>
    <row r="282" spans="1:27" s="8" customFormat="1" ht="26.4" customHeight="1">
      <c r="A282" s="223">
        <v>149</v>
      </c>
      <c r="B282" s="223" t="s">
        <v>433</v>
      </c>
      <c r="C282" s="221">
        <v>806</v>
      </c>
      <c r="D282" s="339">
        <v>154</v>
      </c>
      <c r="E282" s="221">
        <v>6</v>
      </c>
      <c r="F282" s="223" t="s">
        <v>2453</v>
      </c>
      <c r="G282" s="223">
        <v>8</v>
      </c>
      <c r="H282" s="223">
        <v>3</v>
      </c>
      <c r="I282" s="223">
        <v>53</v>
      </c>
      <c r="J282" s="236">
        <f>SUM(G282*400+H282*100+I282)</f>
        <v>3553</v>
      </c>
      <c r="K282" s="233"/>
      <c r="L282" s="236">
        <f t="shared" si="9"/>
        <v>3553</v>
      </c>
      <c r="M282" s="282"/>
      <c r="N282" s="282"/>
      <c r="O282" s="282"/>
      <c r="P282" s="282"/>
      <c r="Q282" s="282"/>
      <c r="R282" s="282"/>
      <c r="S282" s="233"/>
      <c r="T282" s="282"/>
      <c r="U282" s="282"/>
      <c r="V282" s="282"/>
      <c r="W282" s="233"/>
      <c r="X282" s="223">
        <v>149</v>
      </c>
      <c r="Y282" s="282" t="s">
        <v>63</v>
      </c>
      <c r="Z282" s="282" t="s">
        <v>2743</v>
      </c>
      <c r="AA282" s="282" t="s">
        <v>2744</v>
      </c>
    </row>
    <row r="283" spans="1:27" s="8" customFormat="1" ht="26.4" customHeight="1">
      <c r="A283" s="223">
        <v>150</v>
      </c>
      <c r="B283" s="223" t="s">
        <v>433</v>
      </c>
      <c r="C283" s="221">
        <v>1151</v>
      </c>
      <c r="D283" s="339">
        <v>76</v>
      </c>
      <c r="E283" s="221">
        <v>51</v>
      </c>
      <c r="F283" s="223" t="s">
        <v>2453</v>
      </c>
      <c r="G283" s="223">
        <v>20</v>
      </c>
      <c r="H283" s="279" t="s">
        <v>73</v>
      </c>
      <c r="I283" s="223">
        <v>65</v>
      </c>
      <c r="J283" s="236">
        <f>SUM(G283*400+I283)</f>
        <v>8065</v>
      </c>
      <c r="K283" s="233"/>
      <c r="L283" s="236">
        <f t="shared" si="9"/>
        <v>8065</v>
      </c>
      <c r="M283" s="282"/>
      <c r="N283" s="282"/>
      <c r="O283" s="282"/>
      <c r="P283" s="282"/>
      <c r="Q283" s="282"/>
      <c r="R283" s="282"/>
      <c r="S283" s="233"/>
      <c r="T283" s="282"/>
      <c r="U283" s="282"/>
      <c r="V283" s="282"/>
      <c r="W283" s="233"/>
      <c r="X283" s="223">
        <v>150</v>
      </c>
      <c r="Y283" s="282" t="s">
        <v>63</v>
      </c>
      <c r="Z283" s="282" t="s">
        <v>2745</v>
      </c>
      <c r="AA283" s="282" t="s">
        <v>2746</v>
      </c>
    </row>
    <row r="284" spans="1:27" s="8" customFormat="1" ht="26.4" customHeight="1">
      <c r="A284" s="223">
        <v>151</v>
      </c>
      <c r="B284" s="223" t="s">
        <v>459</v>
      </c>
      <c r="C284" s="221">
        <v>209</v>
      </c>
      <c r="D284" s="339">
        <v>40</v>
      </c>
      <c r="E284" s="221">
        <v>9</v>
      </c>
      <c r="F284" s="223" t="s">
        <v>2453</v>
      </c>
      <c r="G284" s="223">
        <v>18</v>
      </c>
      <c r="H284" s="223">
        <v>1</v>
      </c>
      <c r="I284" s="223">
        <v>62</v>
      </c>
      <c r="J284" s="236">
        <f>SUM(G284*400+H284*100+I284)</f>
        <v>7362</v>
      </c>
      <c r="K284" s="233"/>
      <c r="L284" s="236">
        <f t="shared" si="9"/>
        <v>7362</v>
      </c>
      <c r="M284" s="282"/>
      <c r="N284" s="282"/>
      <c r="O284" s="282"/>
      <c r="P284" s="282"/>
      <c r="Q284" s="282"/>
      <c r="R284" s="282"/>
      <c r="S284" s="233"/>
      <c r="T284" s="282"/>
      <c r="U284" s="282"/>
      <c r="V284" s="282"/>
      <c r="W284" s="233"/>
      <c r="X284" s="223">
        <v>151</v>
      </c>
      <c r="Y284" s="282" t="s">
        <v>63</v>
      </c>
      <c r="Z284" s="282" t="s">
        <v>2747</v>
      </c>
      <c r="AA284" s="282" t="s">
        <v>2748</v>
      </c>
    </row>
    <row r="285" spans="1:27" s="8" customFormat="1" ht="26.4" customHeight="1">
      <c r="A285" s="223">
        <v>152</v>
      </c>
      <c r="B285" s="223" t="s">
        <v>433</v>
      </c>
      <c r="C285" s="221">
        <v>1174</v>
      </c>
      <c r="D285" s="339">
        <v>26</v>
      </c>
      <c r="E285" s="221">
        <v>74</v>
      </c>
      <c r="F285" s="223" t="s">
        <v>2453</v>
      </c>
      <c r="G285" s="238">
        <v>30</v>
      </c>
      <c r="H285" s="279" t="s">
        <v>73</v>
      </c>
      <c r="I285" s="279" t="s">
        <v>73</v>
      </c>
      <c r="J285" s="236">
        <f>SUM(G285*400)</f>
        <v>12000</v>
      </c>
      <c r="K285" s="233"/>
      <c r="L285" s="236">
        <f t="shared" si="9"/>
        <v>12000</v>
      </c>
      <c r="M285" s="282"/>
      <c r="N285" s="282"/>
      <c r="O285" s="282"/>
      <c r="P285" s="282"/>
      <c r="Q285" s="282"/>
      <c r="R285" s="282"/>
      <c r="S285" s="233"/>
      <c r="T285" s="282"/>
      <c r="U285" s="282"/>
      <c r="V285" s="282"/>
      <c r="W285" s="233"/>
      <c r="X285" s="223">
        <v>152</v>
      </c>
      <c r="Y285" s="282" t="s">
        <v>63</v>
      </c>
      <c r="Z285" s="282" t="s">
        <v>2749</v>
      </c>
      <c r="AA285" s="282" t="s">
        <v>2750</v>
      </c>
    </row>
    <row r="286" spans="1:27" s="8" customFormat="1" ht="26.4" customHeight="1">
      <c r="A286" s="223">
        <v>153</v>
      </c>
      <c r="B286" s="223" t="s">
        <v>433</v>
      </c>
      <c r="C286" s="221">
        <v>6121</v>
      </c>
      <c r="D286" s="339">
        <v>148</v>
      </c>
      <c r="E286" s="221">
        <v>21</v>
      </c>
      <c r="F286" s="223" t="s">
        <v>2453</v>
      </c>
      <c r="G286" s="238">
        <v>9</v>
      </c>
      <c r="H286" s="279" t="s">
        <v>73</v>
      </c>
      <c r="I286" s="238">
        <v>31</v>
      </c>
      <c r="J286" s="236">
        <f>SUM(G286*400+I286)</f>
        <v>3631</v>
      </c>
      <c r="K286" s="233"/>
      <c r="L286" s="236">
        <f t="shared" si="9"/>
        <v>3631</v>
      </c>
      <c r="M286" s="282"/>
      <c r="N286" s="282"/>
      <c r="O286" s="282"/>
      <c r="P286" s="282"/>
      <c r="Q286" s="282"/>
      <c r="R286" s="282"/>
      <c r="S286" s="233"/>
      <c r="T286" s="282"/>
      <c r="U286" s="282"/>
      <c r="V286" s="282"/>
      <c r="W286" s="233"/>
      <c r="X286" s="223">
        <v>153</v>
      </c>
      <c r="Y286" s="282" t="s">
        <v>63</v>
      </c>
      <c r="Z286" s="282" t="s">
        <v>2751</v>
      </c>
      <c r="AA286" s="282" t="s">
        <v>2752</v>
      </c>
    </row>
    <row r="287" spans="1:27" s="15" customFormat="1" ht="26.4" customHeight="1">
      <c r="A287" s="261">
        <v>154</v>
      </c>
      <c r="B287" s="261" t="s">
        <v>433</v>
      </c>
      <c r="C287" s="255" t="s">
        <v>249</v>
      </c>
      <c r="D287" s="339">
        <v>117</v>
      </c>
      <c r="E287" s="255" t="s">
        <v>249</v>
      </c>
      <c r="F287" s="261" t="s">
        <v>2453</v>
      </c>
      <c r="G287" s="261">
        <v>13</v>
      </c>
      <c r="H287" s="261">
        <v>1</v>
      </c>
      <c r="I287" s="279" t="s">
        <v>73</v>
      </c>
      <c r="J287" s="236">
        <f>SUM(G287*400+H287*100)</f>
        <v>5300</v>
      </c>
      <c r="K287" s="283"/>
      <c r="L287" s="236">
        <f t="shared" si="9"/>
        <v>5300</v>
      </c>
      <c r="M287" s="314"/>
      <c r="N287" s="314"/>
      <c r="O287" s="314"/>
      <c r="P287" s="314"/>
      <c r="Q287" s="314"/>
      <c r="R287" s="314"/>
      <c r="S287" s="233"/>
      <c r="T287" s="314"/>
      <c r="U287" s="314"/>
      <c r="V287" s="314"/>
      <c r="W287" s="283"/>
      <c r="X287" s="261">
        <v>154</v>
      </c>
      <c r="Y287" s="314" t="s">
        <v>70</v>
      </c>
      <c r="Z287" s="314" t="s">
        <v>2753</v>
      </c>
      <c r="AA287" s="314" t="s">
        <v>2754</v>
      </c>
    </row>
    <row r="288" spans="1:27" s="8" customFormat="1" ht="26.4" customHeight="1">
      <c r="A288" s="223">
        <v>155</v>
      </c>
      <c r="B288" s="223" t="s">
        <v>433</v>
      </c>
      <c r="C288" s="221">
        <v>1060</v>
      </c>
      <c r="D288" s="339">
        <v>90</v>
      </c>
      <c r="E288" s="221">
        <v>60</v>
      </c>
      <c r="F288" s="223" t="s">
        <v>2453</v>
      </c>
      <c r="G288" s="223">
        <v>5</v>
      </c>
      <c r="H288" s="279" t="s">
        <v>73</v>
      </c>
      <c r="I288" s="279" t="s">
        <v>73</v>
      </c>
      <c r="J288" s="236">
        <v>2000</v>
      </c>
      <c r="K288" s="233"/>
      <c r="L288" s="236">
        <f t="shared" si="9"/>
        <v>2000</v>
      </c>
      <c r="M288" s="282"/>
      <c r="N288" s="282"/>
      <c r="O288" s="282"/>
      <c r="P288" s="282"/>
      <c r="Q288" s="282"/>
      <c r="R288" s="282"/>
      <c r="S288" s="233"/>
      <c r="T288" s="282"/>
      <c r="U288" s="282"/>
      <c r="V288" s="282"/>
      <c r="W288" s="233"/>
      <c r="X288" s="223">
        <v>155</v>
      </c>
      <c r="Y288" s="282" t="s">
        <v>63</v>
      </c>
      <c r="Z288" s="282" t="s">
        <v>2755</v>
      </c>
      <c r="AA288" s="282" t="s">
        <v>2756</v>
      </c>
    </row>
    <row r="289" spans="1:27" s="8" customFormat="1" ht="26.4" customHeight="1">
      <c r="A289" s="223">
        <v>156</v>
      </c>
      <c r="B289" s="223" t="s">
        <v>433</v>
      </c>
      <c r="C289" s="221" t="s">
        <v>249</v>
      </c>
      <c r="D289" s="339">
        <v>16</v>
      </c>
      <c r="E289" s="221" t="s">
        <v>249</v>
      </c>
      <c r="F289" s="223" t="s">
        <v>2453</v>
      </c>
      <c r="G289" s="223">
        <v>10</v>
      </c>
      <c r="H289" s="279" t="s">
        <v>73</v>
      </c>
      <c r="I289" s="223">
        <v>83</v>
      </c>
      <c r="J289" s="236">
        <f>SUM(G289*400+I289)</f>
        <v>4083</v>
      </c>
      <c r="K289" s="233"/>
      <c r="L289" s="236">
        <f t="shared" si="9"/>
        <v>4083</v>
      </c>
      <c r="M289" s="282"/>
      <c r="N289" s="282"/>
      <c r="O289" s="282"/>
      <c r="P289" s="282"/>
      <c r="Q289" s="282"/>
      <c r="R289" s="282"/>
      <c r="S289" s="233"/>
      <c r="T289" s="282"/>
      <c r="U289" s="282"/>
      <c r="V289" s="282"/>
      <c r="W289" s="233"/>
      <c r="X289" s="223">
        <v>156</v>
      </c>
      <c r="Y289" s="282" t="s">
        <v>63</v>
      </c>
      <c r="Z289" s="282" t="s">
        <v>2757</v>
      </c>
      <c r="AA289" s="282" t="s">
        <v>2758</v>
      </c>
    </row>
    <row r="290" spans="1:27" s="8" customFormat="1" ht="26.4" customHeight="1">
      <c r="A290" s="223">
        <v>157</v>
      </c>
      <c r="B290" s="223" t="s">
        <v>433</v>
      </c>
      <c r="C290" s="221">
        <v>1115</v>
      </c>
      <c r="D290" s="339">
        <v>64</v>
      </c>
      <c r="E290" s="221">
        <v>15</v>
      </c>
      <c r="F290" s="223" t="s">
        <v>2453</v>
      </c>
      <c r="G290" s="223">
        <v>15</v>
      </c>
      <c r="H290" s="223">
        <v>1</v>
      </c>
      <c r="I290" s="223">
        <v>31</v>
      </c>
      <c r="J290" s="236">
        <f>SUM(G290*400+H290*100+I290)</f>
        <v>6131</v>
      </c>
      <c r="K290" s="233"/>
      <c r="L290" s="236">
        <f t="shared" si="9"/>
        <v>6131</v>
      </c>
      <c r="M290" s="282"/>
      <c r="N290" s="282"/>
      <c r="O290" s="282"/>
      <c r="P290" s="282"/>
      <c r="Q290" s="282"/>
      <c r="R290" s="282"/>
      <c r="S290" s="233"/>
      <c r="T290" s="282"/>
      <c r="U290" s="282"/>
      <c r="V290" s="282"/>
      <c r="W290" s="233"/>
      <c r="X290" s="223">
        <v>157</v>
      </c>
      <c r="Y290" s="282" t="s">
        <v>63</v>
      </c>
      <c r="Z290" s="282" t="s">
        <v>2759</v>
      </c>
      <c r="AA290" s="282" t="s">
        <v>2760</v>
      </c>
    </row>
    <row r="291" spans="1:27" s="8" customFormat="1" ht="26.4" customHeight="1">
      <c r="A291" s="223"/>
      <c r="B291" s="223" t="s">
        <v>459</v>
      </c>
      <c r="C291" s="221">
        <v>783</v>
      </c>
      <c r="D291" s="339">
        <v>45</v>
      </c>
      <c r="E291" s="221">
        <v>33</v>
      </c>
      <c r="F291" s="223"/>
      <c r="G291" s="223">
        <v>11</v>
      </c>
      <c r="H291" s="279" t="s">
        <v>73</v>
      </c>
      <c r="I291" s="223">
        <v>85</v>
      </c>
      <c r="J291" s="236">
        <f>SUM(G291*400+I291)</f>
        <v>4485</v>
      </c>
      <c r="K291" s="233"/>
      <c r="L291" s="236">
        <f t="shared" si="9"/>
        <v>4485</v>
      </c>
      <c r="M291" s="282"/>
      <c r="N291" s="282"/>
      <c r="O291" s="282"/>
      <c r="P291" s="282"/>
      <c r="Q291" s="282"/>
      <c r="R291" s="282"/>
      <c r="S291" s="233"/>
      <c r="T291" s="282"/>
      <c r="U291" s="282"/>
      <c r="V291" s="282"/>
      <c r="W291" s="233"/>
      <c r="X291" s="223"/>
      <c r="Y291" s="282"/>
      <c r="Z291" s="282"/>
      <c r="AA291" s="282"/>
    </row>
    <row r="292" spans="1:27" s="8" customFormat="1" ht="26.4" customHeight="1">
      <c r="A292" s="223">
        <v>158</v>
      </c>
      <c r="B292" s="223" t="s">
        <v>433</v>
      </c>
      <c r="C292" s="221">
        <v>1102</v>
      </c>
      <c r="D292" s="339">
        <v>70</v>
      </c>
      <c r="E292" s="221">
        <v>2</v>
      </c>
      <c r="F292" s="223" t="s">
        <v>2453</v>
      </c>
      <c r="G292" s="223">
        <v>12</v>
      </c>
      <c r="H292" s="223">
        <v>1</v>
      </c>
      <c r="I292" s="223">
        <v>91</v>
      </c>
      <c r="J292" s="236">
        <f>SUM(G292*400+H292*100+I292)</f>
        <v>4991</v>
      </c>
      <c r="K292" s="233"/>
      <c r="L292" s="236">
        <f t="shared" si="9"/>
        <v>4991</v>
      </c>
      <c r="M292" s="282"/>
      <c r="N292" s="282"/>
      <c r="O292" s="282"/>
      <c r="P292" s="282"/>
      <c r="Q292" s="282"/>
      <c r="R292" s="282"/>
      <c r="S292" s="233"/>
      <c r="T292" s="282"/>
      <c r="U292" s="282"/>
      <c r="V292" s="282"/>
      <c r="W292" s="233"/>
      <c r="X292" s="223">
        <v>158</v>
      </c>
      <c r="Y292" s="282" t="s">
        <v>63</v>
      </c>
      <c r="Z292" s="282" t="s">
        <v>2761</v>
      </c>
      <c r="AA292" s="282" t="s">
        <v>2762</v>
      </c>
    </row>
    <row r="293" spans="1:27" s="8" customFormat="1" ht="26.4" customHeight="1">
      <c r="A293" s="223">
        <v>159</v>
      </c>
      <c r="B293" s="223" t="s">
        <v>433</v>
      </c>
      <c r="C293" s="221">
        <v>4406</v>
      </c>
      <c r="D293" s="339">
        <v>153</v>
      </c>
      <c r="E293" s="221">
        <v>6</v>
      </c>
      <c r="F293" s="223" t="s">
        <v>2453</v>
      </c>
      <c r="G293" s="223">
        <v>6</v>
      </c>
      <c r="H293" s="279" t="s">
        <v>73</v>
      </c>
      <c r="I293" s="223">
        <v>30</v>
      </c>
      <c r="J293" s="236">
        <f>SUM(G293*400+I293)</f>
        <v>2430</v>
      </c>
      <c r="K293" s="233"/>
      <c r="L293" s="236">
        <f t="shared" si="9"/>
        <v>2430</v>
      </c>
      <c r="M293" s="282"/>
      <c r="N293" s="282"/>
      <c r="O293" s="282"/>
      <c r="P293" s="282"/>
      <c r="Q293" s="282"/>
      <c r="R293" s="282"/>
      <c r="S293" s="233"/>
      <c r="T293" s="282"/>
      <c r="U293" s="282"/>
      <c r="V293" s="282"/>
      <c r="W293" s="233"/>
      <c r="X293" s="223">
        <v>159</v>
      </c>
      <c r="Y293" s="282" t="s">
        <v>63</v>
      </c>
      <c r="Z293" s="282" t="s">
        <v>2763</v>
      </c>
      <c r="AA293" s="282" t="s">
        <v>2764</v>
      </c>
    </row>
    <row r="294" spans="1:27" s="8" customFormat="1" ht="26.4" customHeight="1">
      <c r="A294" s="223"/>
      <c r="B294" s="223" t="s">
        <v>433</v>
      </c>
      <c r="C294" s="221" t="s">
        <v>249</v>
      </c>
      <c r="D294" s="339">
        <v>142</v>
      </c>
      <c r="E294" s="221" t="s">
        <v>249</v>
      </c>
      <c r="F294" s="223"/>
      <c r="G294" s="223">
        <v>14</v>
      </c>
      <c r="H294" s="223">
        <v>1</v>
      </c>
      <c r="I294" s="223">
        <v>41</v>
      </c>
      <c r="J294" s="236">
        <f>SUM(G294*400+H294*100+I294)</f>
        <v>5741</v>
      </c>
      <c r="K294" s="233"/>
      <c r="L294" s="236">
        <f t="shared" si="9"/>
        <v>5741</v>
      </c>
      <c r="M294" s="282"/>
      <c r="N294" s="282"/>
      <c r="O294" s="282"/>
      <c r="P294" s="282"/>
      <c r="Q294" s="282"/>
      <c r="R294" s="282"/>
      <c r="S294" s="233"/>
      <c r="T294" s="282"/>
      <c r="U294" s="282"/>
      <c r="V294" s="282"/>
      <c r="W294" s="233"/>
      <c r="X294" s="223"/>
      <c r="Y294" s="282"/>
      <c r="Z294" s="282"/>
      <c r="AA294" s="282"/>
    </row>
    <row r="295" spans="1:27" s="8" customFormat="1" ht="26.4" customHeight="1">
      <c r="A295" s="223">
        <v>160</v>
      </c>
      <c r="B295" s="223" t="s">
        <v>433</v>
      </c>
      <c r="C295" s="221">
        <v>1145</v>
      </c>
      <c r="D295" s="339">
        <v>99</v>
      </c>
      <c r="E295" s="221">
        <v>45</v>
      </c>
      <c r="F295" s="223" t="s">
        <v>2453</v>
      </c>
      <c r="G295" s="223">
        <v>6</v>
      </c>
      <c r="H295" s="223">
        <v>3</v>
      </c>
      <c r="I295" s="223">
        <v>86</v>
      </c>
      <c r="J295" s="236">
        <f>SUM(G295*400+H295*100+I295)</f>
        <v>2786</v>
      </c>
      <c r="K295" s="233"/>
      <c r="L295" s="236">
        <f t="shared" si="9"/>
        <v>2786</v>
      </c>
      <c r="M295" s="282"/>
      <c r="N295" s="282"/>
      <c r="O295" s="282"/>
      <c r="P295" s="282"/>
      <c r="Q295" s="282"/>
      <c r="R295" s="282"/>
      <c r="S295" s="233"/>
      <c r="T295" s="282"/>
      <c r="U295" s="282"/>
      <c r="V295" s="282"/>
      <c r="W295" s="233"/>
      <c r="X295" s="223">
        <v>160</v>
      </c>
      <c r="Y295" s="282" t="s">
        <v>63</v>
      </c>
      <c r="Z295" s="282" t="s">
        <v>2765</v>
      </c>
      <c r="AA295" s="282" t="s">
        <v>2766</v>
      </c>
    </row>
    <row r="296" spans="1:27" s="8" customFormat="1" ht="26.4" customHeight="1">
      <c r="A296" s="223">
        <v>161</v>
      </c>
      <c r="B296" s="223" t="s">
        <v>433</v>
      </c>
      <c r="C296" s="221">
        <v>8029</v>
      </c>
      <c r="D296" s="339">
        <v>156</v>
      </c>
      <c r="E296" s="221">
        <v>29</v>
      </c>
      <c r="F296" s="223" t="s">
        <v>2453</v>
      </c>
      <c r="G296" s="223">
        <v>5</v>
      </c>
      <c r="H296" s="223">
        <v>3</v>
      </c>
      <c r="I296" s="223">
        <v>66</v>
      </c>
      <c r="J296" s="236">
        <f>SUM(G296*400+H296*100+I296)</f>
        <v>2366</v>
      </c>
      <c r="K296" s="233"/>
      <c r="L296" s="236">
        <f t="shared" si="9"/>
        <v>2366</v>
      </c>
      <c r="M296" s="282"/>
      <c r="N296" s="282"/>
      <c r="O296" s="282"/>
      <c r="P296" s="282"/>
      <c r="Q296" s="282"/>
      <c r="R296" s="282"/>
      <c r="S296" s="233"/>
      <c r="T296" s="282"/>
      <c r="U296" s="282"/>
      <c r="V296" s="282"/>
      <c r="W296" s="233"/>
      <c r="X296" s="223">
        <v>161</v>
      </c>
      <c r="Y296" s="282" t="s">
        <v>63</v>
      </c>
      <c r="Z296" s="282" t="s">
        <v>2767</v>
      </c>
      <c r="AA296" s="282" t="s">
        <v>2768</v>
      </c>
    </row>
    <row r="297" spans="1:27" s="8" customFormat="1" ht="24" customHeight="1">
      <c r="A297" s="223">
        <v>162</v>
      </c>
      <c r="B297" s="223" t="s">
        <v>433</v>
      </c>
      <c r="C297" s="221">
        <v>1127</v>
      </c>
      <c r="D297" s="339">
        <v>137</v>
      </c>
      <c r="E297" s="221">
        <v>27</v>
      </c>
      <c r="F297" s="223" t="s">
        <v>2453</v>
      </c>
      <c r="G297" s="223">
        <v>2</v>
      </c>
      <c r="H297" s="279" t="s">
        <v>73</v>
      </c>
      <c r="I297" s="279" t="s">
        <v>73</v>
      </c>
      <c r="J297" s="236">
        <v>800</v>
      </c>
      <c r="K297" s="233"/>
      <c r="L297" s="236">
        <f t="shared" si="9"/>
        <v>800</v>
      </c>
      <c r="M297" s="282"/>
      <c r="N297" s="282"/>
      <c r="O297" s="282"/>
      <c r="P297" s="282"/>
      <c r="Q297" s="282"/>
      <c r="R297" s="282"/>
      <c r="S297" s="233"/>
      <c r="T297" s="282"/>
      <c r="U297" s="282"/>
      <c r="V297" s="282"/>
      <c r="W297" s="233"/>
      <c r="X297" s="223">
        <v>162</v>
      </c>
      <c r="Y297" s="282" t="s">
        <v>63</v>
      </c>
      <c r="Z297" s="282" t="s">
        <v>2769</v>
      </c>
      <c r="AA297" s="282" t="s">
        <v>2770</v>
      </c>
    </row>
    <row r="298" spans="1:27" s="8" customFormat="1" ht="24" customHeight="1">
      <c r="A298" s="223"/>
      <c r="B298" s="223" t="s">
        <v>433</v>
      </c>
      <c r="C298" s="221">
        <v>1079</v>
      </c>
      <c r="D298" s="339">
        <v>62</v>
      </c>
      <c r="E298" s="221">
        <v>79</v>
      </c>
      <c r="F298" s="223"/>
      <c r="G298" s="223">
        <v>17</v>
      </c>
      <c r="H298" s="279" t="s">
        <v>73</v>
      </c>
      <c r="I298" s="223">
        <v>49</v>
      </c>
      <c r="J298" s="236">
        <f>SUM(G298*400+I298)</f>
        <v>6849</v>
      </c>
      <c r="K298" s="233"/>
      <c r="L298" s="236">
        <f t="shared" si="9"/>
        <v>6849</v>
      </c>
      <c r="M298" s="282"/>
      <c r="N298" s="282"/>
      <c r="O298" s="282"/>
      <c r="P298" s="282"/>
      <c r="Q298" s="282"/>
      <c r="R298" s="282"/>
      <c r="S298" s="233"/>
      <c r="T298" s="282"/>
      <c r="U298" s="282"/>
      <c r="V298" s="282"/>
      <c r="W298" s="233"/>
      <c r="X298" s="223"/>
      <c r="Y298" s="282"/>
      <c r="Z298" s="282"/>
      <c r="AA298" s="282"/>
    </row>
    <row r="299" spans="1:27" s="8" customFormat="1" ht="24" customHeight="1">
      <c r="A299" s="223">
        <v>163</v>
      </c>
      <c r="B299" s="223" t="s">
        <v>433</v>
      </c>
      <c r="C299" s="221">
        <v>8391</v>
      </c>
      <c r="D299" s="339">
        <v>174</v>
      </c>
      <c r="E299" s="221">
        <v>91</v>
      </c>
      <c r="F299" s="223" t="s">
        <v>2453</v>
      </c>
      <c r="G299" s="223">
        <v>10</v>
      </c>
      <c r="H299" s="279" t="s">
        <v>73</v>
      </c>
      <c r="I299" s="279" t="s">
        <v>73</v>
      </c>
      <c r="J299" s="236">
        <v>4000</v>
      </c>
      <c r="K299" s="233"/>
      <c r="L299" s="236">
        <f t="shared" si="9"/>
        <v>4000</v>
      </c>
      <c r="M299" s="282"/>
      <c r="N299" s="282"/>
      <c r="O299" s="282"/>
      <c r="P299" s="282"/>
      <c r="Q299" s="282"/>
      <c r="R299" s="282"/>
      <c r="S299" s="233"/>
      <c r="T299" s="282"/>
      <c r="U299" s="282"/>
      <c r="V299" s="282"/>
      <c r="W299" s="233"/>
      <c r="X299" s="223">
        <v>163</v>
      </c>
      <c r="Y299" s="282" t="s">
        <v>63</v>
      </c>
      <c r="Z299" s="282" t="s">
        <v>2771</v>
      </c>
      <c r="AA299" s="282" t="s">
        <v>2711</v>
      </c>
    </row>
    <row r="300" spans="1:27" s="8" customFormat="1" ht="24" customHeight="1">
      <c r="A300" s="223">
        <v>164</v>
      </c>
      <c r="B300" s="223" t="s">
        <v>433</v>
      </c>
      <c r="C300" s="221">
        <v>1108</v>
      </c>
      <c r="D300" s="339">
        <v>76</v>
      </c>
      <c r="E300" s="221">
        <v>8</v>
      </c>
      <c r="F300" s="223" t="s">
        <v>2453</v>
      </c>
      <c r="G300" s="223">
        <v>22</v>
      </c>
      <c r="H300" s="279" t="s">
        <v>73</v>
      </c>
      <c r="I300" s="223">
        <v>83</v>
      </c>
      <c r="J300" s="236">
        <f>SUM(G300*400+I300)</f>
        <v>8883</v>
      </c>
      <c r="K300" s="233"/>
      <c r="L300" s="236">
        <f t="shared" si="9"/>
        <v>8883</v>
      </c>
      <c r="M300" s="282"/>
      <c r="N300" s="282"/>
      <c r="O300" s="282"/>
      <c r="P300" s="282"/>
      <c r="Q300" s="282"/>
      <c r="R300" s="282"/>
      <c r="S300" s="233"/>
      <c r="T300" s="282"/>
      <c r="U300" s="282"/>
      <c r="V300" s="282"/>
      <c r="W300" s="233"/>
      <c r="X300" s="223">
        <v>164</v>
      </c>
      <c r="Y300" s="282" t="s">
        <v>63</v>
      </c>
      <c r="Z300" s="282" t="s">
        <v>2684</v>
      </c>
      <c r="AA300" s="282" t="s">
        <v>2772</v>
      </c>
    </row>
    <row r="301" spans="1:27" s="8" customFormat="1" ht="24" customHeight="1">
      <c r="A301" s="223">
        <v>165</v>
      </c>
      <c r="B301" s="223" t="s">
        <v>433</v>
      </c>
      <c r="C301" s="221">
        <v>1156</v>
      </c>
      <c r="D301" s="339">
        <v>71</v>
      </c>
      <c r="E301" s="221">
        <v>56</v>
      </c>
      <c r="F301" s="223" t="s">
        <v>2453</v>
      </c>
      <c r="G301" s="223">
        <v>17</v>
      </c>
      <c r="H301" s="223">
        <v>2</v>
      </c>
      <c r="I301" s="223">
        <v>49</v>
      </c>
      <c r="J301" s="236">
        <f>SUM(G301*400+H301*100+I301)</f>
        <v>7049</v>
      </c>
      <c r="K301" s="233"/>
      <c r="L301" s="236">
        <f t="shared" si="9"/>
        <v>7049</v>
      </c>
      <c r="M301" s="282"/>
      <c r="N301" s="282"/>
      <c r="O301" s="282"/>
      <c r="P301" s="282"/>
      <c r="Q301" s="282"/>
      <c r="R301" s="282"/>
      <c r="S301" s="233"/>
      <c r="T301" s="282"/>
      <c r="U301" s="282"/>
      <c r="V301" s="282"/>
      <c r="W301" s="233"/>
      <c r="X301" s="223">
        <v>165</v>
      </c>
      <c r="Y301" s="282" t="s">
        <v>63</v>
      </c>
      <c r="Z301" s="282" t="s">
        <v>2696</v>
      </c>
      <c r="AA301" s="282" t="s">
        <v>2773</v>
      </c>
    </row>
    <row r="302" spans="1:27" s="8" customFormat="1" ht="24" customHeight="1">
      <c r="A302" s="223"/>
      <c r="B302" s="223"/>
      <c r="C302" s="221"/>
      <c r="D302" s="339"/>
      <c r="E302" s="221"/>
      <c r="F302" s="223"/>
      <c r="G302" s="223"/>
      <c r="H302" s="223"/>
      <c r="I302" s="223"/>
      <c r="J302" s="236"/>
      <c r="K302" s="233"/>
      <c r="L302" s="236">
        <f t="shared" si="9"/>
        <v>0</v>
      </c>
      <c r="M302" s="282"/>
      <c r="N302" s="282"/>
      <c r="O302" s="282"/>
      <c r="P302" s="282"/>
      <c r="Q302" s="282"/>
      <c r="R302" s="282"/>
      <c r="S302" s="233"/>
      <c r="T302" s="282"/>
      <c r="U302" s="282"/>
      <c r="V302" s="282"/>
      <c r="W302" s="233"/>
      <c r="X302" s="223"/>
      <c r="Y302" s="282"/>
      <c r="Z302" s="282"/>
      <c r="AA302" s="282" t="s">
        <v>610</v>
      </c>
    </row>
    <row r="303" spans="1:27" s="8" customFormat="1" ht="24" customHeight="1">
      <c r="A303" s="223">
        <v>166</v>
      </c>
      <c r="B303" s="223" t="s">
        <v>433</v>
      </c>
      <c r="C303" s="221">
        <v>5736</v>
      </c>
      <c r="D303" s="339">
        <v>50</v>
      </c>
      <c r="E303" s="221">
        <v>36</v>
      </c>
      <c r="F303" s="223" t="s">
        <v>2453</v>
      </c>
      <c r="G303" s="238">
        <v>12</v>
      </c>
      <c r="H303" s="279" t="s">
        <v>73</v>
      </c>
      <c r="I303" s="279" t="s">
        <v>73</v>
      </c>
      <c r="J303" s="236">
        <f>SUM(G303*400)</f>
        <v>4800</v>
      </c>
      <c r="K303" s="233"/>
      <c r="L303" s="236">
        <f t="shared" si="9"/>
        <v>4800</v>
      </c>
      <c r="M303" s="282"/>
      <c r="N303" s="282"/>
      <c r="O303" s="282"/>
      <c r="P303" s="282"/>
      <c r="Q303" s="282"/>
      <c r="R303" s="282"/>
      <c r="S303" s="233"/>
      <c r="T303" s="282"/>
      <c r="U303" s="282"/>
      <c r="V303" s="282"/>
      <c r="W303" s="233"/>
      <c r="X303" s="223">
        <v>166</v>
      </c>
      <c r="Y303" s="282" t="s">
        <v>63</v>
      </c>
      <c r="Z303" s="282" t="s">
        <v>2774</v>
      </c>
      <c r="AA303" s="282" t="s">
        <v>2775</v>
      </c>
    </row>
    <row r="304" spans="1:27" s="8" customFormat="1" ht="24" customHeight="1">
      <c r="A304" s="223"/>
      <c r="B304" s="223" t="s">
        <v>433</v>
      </c>
      <c r="C304" s="221">
        <v>8478</v>
      </c>
      <c r="D304" s="339">
        <v>175</v>
      </c>
      <c r="E304" s="221">
        <v>78</v>
      </c>
      <c r="F304" s="223"/>
      <c r="G304" s="238">
        <v>3</v>
      </c>
      <c r="H304" s="279" t="s">
        <v>73</v>
      </c>
      <c r="I304" s="279" t="s">
        <v>73</v>
      </c>
      <c r="J304" s="236">
        <f>SUM(G304*400)</f>
        <v>1200</v>
      </c>
      <c r="K304" s="233"/>
      <c r="L304" s="236">
        <f t="shared" si="9"/>
        <v>1200</v>
      </c>
      <c r="M304" s="282"/>
      <c r="N304" s="282"/>
      <c r="O304" s="282"/>
      <c r="P304" s="282"/>
      <c r="Q304" s="282"/>
      <c r="R304" s="282"/>
      <c r="S304" s="233"/>
      <c r="T304" s="282"/>
      <c r="U304" s="282"/>
      <c r="V304" s="282"/>
      <c r="W304" s="233"/>
      <c r="X304" s="223"/>
      <c r="Y304" s="282"/>
      <c r="Z304" s="282"/>
      <c r="AA304" s="282"/>
    </row>
    <row r="305" spans="1:27" s="8" customFormat="1" ht="24" customHeight="1">
      <c r="A305" s="223">
        <v>167</v>
      </c>
      <c r="B305" s="223" t="s">
        <v>433</v>
      </c>
      <c r="C305" s="221">
        <v>1074</v>
      </c>
      <c r="D305" s="339">
        <v>94</v>
      </c>
      <c r="E305" s="221">
        <v>74</v>
      </c>
      <c r="F305" s="223" t="s">
        <v>2453</v>
      </c>
      <c r="G305" s="238">
        <v>14</v>
      </c>
      <c r="H305" s="238">
        <v>2</v>
      </c>
      <c r="I305" s="238">
        <v>73</v>
      </c>
      <c r="J305" s="236">
        <f>SUM(G305*400+H305*100+I305)</f>
        <v>5873</v>
      </c>
      <c r="K305" s="233"/>
      <c r="L305" s="236">
        <f t="shared" si="9"/>
        <v>5873</v>
      </c>
      <c r="M305" s="282"/>
      <c r="N305" s="282"/>
      <c r="O305" s="282"/>
      <c r="P305" s="282"/>
      <c r="Q305" s="282"/>
      <c r="R305" s="282"/>
      <c r="S305" s="233"/>
      <c r="T305" s="282"/>
      <c r="U305" s="282"/>
      <c r="V305" s="282"/>
      <c r="W305" s="233"/>
      <c r="X305" s="223">
        <v>167</v>
      </c>
      <c r="Y305" s="282" t="s">
        <v>86</v>
      </c>
      <c r="Z305" s="282" t="s">
        <v>2776</v>
      </c>
      <c r="AA305" s="282" t="s">
        <v>2777</v>
      </c>
    </row>
    <row r="306" spans="1:27" s="8" customFormat="1" ht="24" customHeight="1">
      <c r="A306" s="223">
        <v>168</v>
      </c>
      <c r="B306" s="223" t="s">
        <v>433</v>
      </c>
      <c r="C306" s="221">
        <v>1159</v>
      </c>
      <c r="D306" s="339">
        <v>91</v>
      </c>
      <c r="E306" s="221">
        <v>59</v>
      </c>
      <c r="F306" s="223" t="s">
        <v>2453</v>
      </c>
      <c r="G306" s="223">
        <v>6</v>
      </c>
      <c r="H306" s="223">
        <v>1</v>
      </c>
      <c r="I306" s="223">
        <v>37</v>
      </c>
      <c r="J306" s="236">
        <f>SUM(G306*400+H306*100+I306)</f>
        <v>2537</v>
      </c>
      <c r="K306" s="233"/>
      <c r="L306" s="236">
        <f t="shared" si="9"/>
        <v>2537</v>
      </c>
      <c r="M306" s="282"/>
      <c r="N306" s="282"/>
      <c r="O306" s="282"/>
      <c r="P306" s="282"/>
      <c r="Q306" s="282"/>
      <c r="R306" s="282"/>
      <c r="S306" s="233"/>
      <c r="T306" s="282"/>
      <c r="U306" s="282"/>
      <c r="V306" s="282"/>
      <c r="W306" s="233"/>
      <c r="X306" s="223">
        <v>168</v>
      </c>
      <c r="Y306" s="282" t="s">
        <v>70</v>
      </c>
      <c r="Z306" s="282" t="s">
        <v>2778</v>
      </c>
      <c r="AA306" s="282" t="s">
        <v>2779</v>
      </c>
    </row>
    <row r="307" spans="1:27" s="15" customFormat="1" ht="24" customHeight="1">
      <c r="A307" s="261">
        <v>169</v>
      </c>
      <c r="B307" s="261" t="s">
        <v>433</v>
      </c>
      <c r="C307" s="255" t="s">
        <v>249</v>
      </c>
      <c r="D307" s="339">
        <v>127</v>
      </c>
      <c r="E307" s="255" t="s">
        <v>249</v>
      </c>
      <c r="F307" s="261" t="s">
        <v>2453</v>
      </c>
      <c r="G307" s="261">
        <v>14</v>
      </c>
      <c r="H307" s="279" t="s">
        <v>73</v>
      </c>
      <c r="I307" s="279" t="s">
        <v>73</v>
      </c>
      <c r="J307" s="236">
        <f>SUM(G307*400)</f>
        <v>5600</v>
      </c>
      <c r="K307" s="283"/>
      <c r="L307" s="236">
        <f t="shared" si="9"/>
        <v>5600</v>
      </c>
      <c r="M307" s="314"/>
      <c r="N307" s="314"/>
      <c r="O307" s="314"/>
      <c r="P307" s="314"/>
      <c r="Q307" s="314"/>
      <c r="R307" s="314"/>
      <c r="S307" s="233"/>
      <c r="T307" s="314"/>
      <c r="U307" s="314"/>
      <c r="V307" s="314"/>
      <c r="W307" s="283"/>
      <c r="X307" s="261">
        <v>169</v>
      </c>
      <c r="Y307" s="314" t="s">
        <v>70</v>
      </c>
      <c r="Z307" s="314" t="s">
        <v>2780</v>
      </c>
      <c r="AA307" s="314" t="s">
        <v>2781</v>
      </c>
    </row>
    <row r="308" spans="1:27" s="15" customFormat="1" ht="24" customHeight="1">
      <c r="A308" s="261"/>
      <c r="B308" s="261" t="s">
        <v>550</v>
      </c>
      <c r="C308" s="255"/>
      <c r="D308" s="339"/>
      <c r="E308" s="255"/>
      <c r="F308" s="223"/>
      <c r="G308" s="261"/>
      <c r="H308" s="261"/>
      <c r="I308" s="261"/>
      <c r="J308" s="236"/>
      <c r="K308" s="283"/>
      <c r="L308" s="236">
        <f t="shared" si="9"/>
        <v>0</v>
      </c>
      <c r="M308" s="314"/>
      <c r="N308" s="314"/>
      <c r="O308" s="314"/>
      <c r="P308" s="314"/>
      <c r="Q308" s="314"/>
      <c r="R308" s="314"/>
      <c r="S308" s="233"/>
      <c r="T308" s="314"/>
      <c r="U308" s="314"/>
      <c r="V308" s="314"/>
      <c r="W308" s="283"/>
      <c r="X308" s="261"/>
      <c r="Y308" s="314" t="s">
        <v>63</v>
      </c>
      <c r="Z308" s="314" t="s">
        <v>2782</v>
      </c>
      <c r="AA308" s="314"/>
    </row>
    <row r="309" spans="1:27" s="15" customFormat="1" ht="25.8" customHeight="1">
      <c r="A309" s="261">
        <v>170</v>
      </c>
      <c r="B309" s="261" t="s">
        <v>433</v>
      </c>
      <c r="C309" s="255" t="s">
        <v>249</v>
      </c>
      <c r="D309" s="339">
        <v>31</v>
      </c>
      <c r="E309" s="255" t="s">
        <v>249</v>
      </c>
      <c r="F309" s="261" t="s">
        <v>2453</v>
      </c>
      <c r="G309" s="261">
        <v>20</v>
      </c>
      <c r="H309" s="261">
        <v>3</v>
      </c>
      <c r="I309" s="261">
        <v>74</v>
      </c>
      <c r="J309" s="236">
        <f>SUM(G309*400+H309*100+I309)</f>
        <v>8374</v>
      </c>
      <c r="K309" s="283"/>
      <c r="L309" s="236">
        <f t="shared" si="9"/>
        <v>8374</v>
      </c>
      <c r="M309" s="314"/>
      <c r="N309" s="314"/>
      <c r="O309" s="314"/>
      <c r="P309" s="314"/>
      <c r="Q309" s="314"/>
      <c r="R309" s="314"/>
      <c r="S309" s="233"/>
      <c r="T309" s="314"/>
      <c r="U309" s="314"/>
      <c r="V309" s="314"/>
      <c r="W309" s="283"/>
      <c r="X309" s="261">
        <v>170</v>
      </c>
      <c r="Y309" s="314" t="s">
        <v>70</v>
      </c>
      <c r="Z309" s="314" t="s">
        <v>2783</v>
      </c>
      <c r="AA309" s="314" t="s">
        <v>2784</v>
      </c>
    </row>
    <row r="310" spans="1:27" s="15" customFormat="1" ht="25.8" customHeight="1">
      <c r="A310" s="261">
        <v>171</v>
      </c>
      <c r="B310" s="261" t="s">
        <v>433</v>
      </c>
      <c r="C310" s="255" t="s">
        <v>249</v>
      </c>
      <c r="D310" s="339">
        <v>143</v>
      </c>
      <c r="E310" s="255" t="s">
        <v>249</v>
      </c>
      <c r="F310" s="261" t="s">
        <v>2453</v>
      </c>
      <c r="G310" s="261">
        <v>7</v>
      </c>
      <c r="H310" s="279" t="s">
        <v>73</v>
      </c>
      <c r="I310" s="279" t="s">
        <v>73</v>
      </c>
      <c r="J310" s="236">
        <f>SUM(G310*400)</f>
        <v>2800</v>
      </c>
      <c r="K310" s="283"/>
      <c r="L310" s="236">
        <f t="shared" si="9"/>
        <v>2800</v>
      </c>
      <c r="M310" s="314"/>
      <c r="N310" s="314"/>
      <c r="O310" s="314"/>
      <c r="P310" s="314"/>
      <c r="Q310" s="314"/>
      <c r="R310" s="314"/>
      <c r="S310" s="233"/>
      <c r="T310" s="314"/>
      <c r="U310" s="314"/>
      <c r="V310" s="314"/>
      <c r="W310" s="283"/>
      <c r="X310" s="261">
        <v>171</v>
      </c>
      <c r="Y310" s="314" t="s">
        <v>70</v>
      </c>
      <c r="Z310" s="314" t="s">
        <v>2785</v>
      </c>
      <c r="AA310" s="314" t="s">
        <v>2786</v>
      </c>
    </row>
    <row r="311" spans="1:27" s="8" customFormat="1" ht="25.8" customHeight="1">
      <c r="A311" s="223">
        <v>172</v>
      </c>
      <c r="B311" s="223" t="s">
        <v>433</v>
      </c>
      <c r="C311" s="221">
        <v>2802</v>
      </c>
      <c r="D311" s="339">
        <v>39</v>
      </c>
      <c r="E311" s="221">
        <v>2</v>
      </c>
      <c r="F311" s="223" t="s">
        <v>2453</v>
      </c>
      <c r="G311" s="223">
        <v>14</v>
      </c>
      <c r="H311" s="279" t="s">
        <v>73</v>
      </c>
      <c r="I311" s="223">
        <v>67</v>
      </c>
      <c r="J311" s="236">
        <f>SUM(G311*400+I311)</f>
        <v>5667</v>
      </c>
      <c r="K311" s="233"/>
      <c r="L311" s="236">
        <f t="shared" si="9"/>
        <v>5667</v>
      </c>
      <c r="M311" s="282"/>
      <c r="N311" s="282"/>
      <c r="O311" s="282"/>
      <c r="P311" s="282"/>
      <c r="Q311" s="282"/>
      <c r="R311" s="282"/>
      <c r="S311" s="233"/>
      <c r="T311" s="282"/>
      <c r="U311" s="282"/>
      <c r="V311" s="282"/>
      <c r="W311" s="233"/>
      <c r="X311" s="223">
        <v>172</v>
      </c>
      <c r="Y311" s="282" t="s">
        <v>70</v>
      </c>
      <c r="Z311" s="282" t="s">
        <v>2787</v>
      </c>
      <c r="AA311" s="282" t="s">
        <v>2788</v>
      </c>
    </row>
    <row r="312" spans="1:27" s="8" customFormat="1" ht="25.8" customHeight="1">
      <c r="A312" s="223">
        <v>173</v>
      </c>
      <c r="B312" s="223" t="s">
        <v>433</v>
      </c>
      <c r="C312" s="221">
        <v>8444</v>
      </c>
      <c r="D312" s="339">
        <v>170</v>
      </c>
      <c r="E312" s="221">
        <v>44</v>
      </c>
      <c r="F312" s="223" t="s">
        <v>2453</v>
      </c>
      <c r="G312" s="223">
        <v>5</v>
      </c>
      <c r="H312" s="279" t="s">
        <v>73</v>
      </c>
      <c r="I312" s="279" t="s">
        <v>73</v>
      </c>
      <c r="J312" s="236">
        <v>2000</v>
      </c>
      <c r="K312" s="233"/>
      <c r="L312" s="236">
        <f t="shared" ref="L312:L349" si="10">SUM(G312*400+H312*100+I312)</f>
        <v>2000</v>
      </c>
      <c r="M312" s="282"/>
      <c r="N312" s="282"/>
      <c r="O312" s="282"/>
      <c r="P312" s="282"/>
      <c r="Q312" s="282"/>
      <c r="R312" s="282"/>
      <c r="S312" s="233"/>
      <c r="T312" s="282"/>
      <c r="U312" s="282"/>
      <c r="V312" s="282"/>
      <c r="W312" s="233"/>
      <c r="X312" s="223">
        <v>173</v>
      </c>
      <c r="Y312" s="282" t="s">
        <v>63</v>
      </c>
      <c r="Z312" s="282" t="s">
        <v>2789</v>
      </c>
      <c r="AA312" s="282" t="s">
        <v>2790</v>
      </c>
    </row>
    <row r="313" spans="1:27" s="15" customFormat="1" ht="25.8" customHeight="1">
      <c r="A313" s="261">
        <v>174</v>
      </c>
      <c r="B313" s="261" t="s">
        <v>433</v>
      </c>
      <c r="C313" s="255" t="s">
        <v>249</v>
      </c>
      <c r="D313" s="339">
        <v>169</v>
      </c>
      <c r="E313" s="255" t="s">
        <v>249</v>
      </c>
      <c r="F313" s="261" t="s">
        <v>2453</v>
      </c>
      <c r="G313" s="261">
        <v>7</v>
      </c>
      <c r="H313" s="261">
        <v>2</v>
      </c>
      <c r="I313" s="261">
        <v>84</v>
      </c>
      <c r="J313" s="236">
        <f>SUM(G313*400+H313*100+I313)</f>
        <v>3084</v>
      </c>
      <c r="K313" s="283"/>
      <c r="L313" s="236">
        <f t="shared" si="10"/>
        <v>3084</v>
      </c>
      <c r="M313" s="314"/>
      <c r="N313" s="314"/>
      <c r="O313" s="314"/>
      <c r="P313" s="314"/>
      <c r="Q313" s="314"/>
      <c r="R313" s="314"/>
      <c r="S313" s="233"/>
      <c r="T313" s="314"/>
      <c r="U313" s="314"/>
      <c r="V313" s="314"/>
      <c r="W313" s="283"/>
      <c r="X313" s="261">
        <v>174</v>
      </c>
      <c r="Y313" s="314" t="s">
        <v>86</v>
      </c>
      <c r="Z313" s="314" t="s">
        <v>2791</v>
      </c>
      <c r="AA313" s="314" t="s">
        <v>2792</v>
      </c>
    </row>
    <row r="314" spans="1:27" s="8" customFormat="1" ht="25.8" customHeight="1">
      <c r="A314" s="223">
        <v>175</v>
      </c>
      <c r="B314" s="223" t="s">
        <v>433</v>
      </c>
      <c r="C314" s="221">
        <v>8362</v>
      </c>
      <c r="D314" s="339">
        <v>166</v>
      </c>
      <c r="E314" s="221">
        <v>62</v>
      </c>
      <c r="F314" s="223" t="s">
        <v>2453</v>
      </c>
      <c r="G314" s="223">
        <v>8</v>
      </c>
      <c r="H314" s="279" t="s">
        <v>73</v>
      </c>
      <c r="I314" s="223">
        <v>55</v>
      </c>
      <c r="J314" s="236">
        <f>SUM(G314*400+I314)</f>
        <v>3255</v>
      </c>
      <c r="K314" s="233"/>
      <c r="L314" s="236">
        <f t="shared" si="10"/>
        <v>3255</v>
      </c>
      <c r="M314" s="282"/>
      <c r="N314" s="282"/>
      <c r="O314" s="282"/>
      <c r="P314" s="282"/>
      <c r="Q314" s="282"/>
      <c r="R314" s="282"/>
      <c r="S314" s="233"/>
      <c r="T314" s="282"/>
      <c r="U314" s="282"/>
      <c r="V314" s="282"/>
      <c r="W314" s="233"/>
      <c r="X314" s="223">
        <v>175</v>
      </c>
      <c r="Y314" s="282" t="s">
        <v>63</v>
      </c>
      <c r="Z314" s="282" t="s">
        <v>2793</v>
      </c>
      <c r="AA314" s="282" t="s">
        <v>2588</v>
      </c>
    </row>
    <row r="315" spans="1:27" s="8" customFormat="1" ht="25.8" customHeight="1">
      <c r="A315" s="223">
        <v>176</v>
      </c>
      <c r="B315" s="223" t="s">
        <v>433</v>
      </c>
      <c r="C315" s="221">
        <v>1493</v>
      </c>
      <c r="D315" s="339">
        <v>53</v>
      </c>
      <c r="E315" s="221">
        <v>93</v>
      </c>
      <c r="F315" s="223" t="s">
        <v>2453</v>
      </c>
      <c r="G315" s="238">
        <v>8</v>
      </c>
      <c r="H315" s="238">
        <v>2</v>
      </c>
      <c r="I315" s="280" t="s">
        <v>78</v>
      </c>
      <c r="J315" s="236">
        <f>SUM(G315*400+H315*100+I315)</f>
        <v>3406</v>
      </c>
      <c r="K315" s="233"/>
      <c r="L315" s="236">
        <f t="shared" si="10"/>
        <v>3406</v>
      </c>
      <c r="M315" s="282"/>
      <c r="N315" s="282"/>
      <c r="O315" s="282"/>
      <c r="P315" s="282"/>
      <c r="Q315" s="282"/>
      <c r="R315" s="282"/>
      <c r="S315" s="233"/>
      <c r="T315" s="282"/>
      <c r="U315" s="282"/>
      <c r="V315" s="282"/>
      <c r="W315" s="233"/>
      <c r="X315" s="223">
        <v>176</v>
      </c>
      <c r="Y315" s="282" t="s">
        <v>63</v>
      </c>
      <c r="Z315" s="282" t="s">
        <v>2794</v>
      </c>
      <c r="AA315" s="282" t="s">
        <v>2588</v>
      </c>
    </row>
    <row r="316" spans="1:27" s="8" customFormat="1" ht="25.8" customHeight="1">
      <c r="A316" s="223">
        <v>177</v>
      </c>
      <c r="B316" s="223" t="s">
        <v>433</v>
      </c>
      <c r="C316" s="221">
        <v>8446</v>
      </c>
      <c r="D316" s="339">
        <v>172</v>
      </c>
      <c r="E316" s="221">
        <v>46</v>
      </c>
      <c r="F316" s="223" t="s">
        <v>2453</v>
      </c>
      <c r="G316" s="238">
        <v>5</v>
      </c>
      <c r="H316" s="279" t="s">
        <v>73</v>
      </c>
      <c r="I316" s="279" t="s">
        <v>73</v>
      </c>
      <c r="J316" s="236">
        <v>2000</v>
      </c>
      <c r="K316" s="233"/>
      <c r="L316" s="236">
        <f t="shared" si="10"/>
        <v>2000</v>
      </c>
      <c r="M316" s="282"/>
      <c r="N316" s="282"/>
      <c r="O316" s="282"/>
      <c r="P316" s="282"/>
      <c r="Q316" s="282"/>
      <c r="R316" s="282"/>
      <c r="S316" s="233"/>
      <c r="T316" s="282"/>
      <c r="U316" s="282"/>
      <c r="V316" s="282"/>
      <c r="W316" s="233"/>
      <c r="X316" s="223">
        <v>177</v>
      </c>
      <c r="Y316" s="282" t="s">
        <v>63</v>
      </c>
      <c r="Z316" s="282" t="s">
        <v>2795</v>
      </c>
      <c r="AA316" s="282" t="s">
        <v>2796</v>
      </c>
    </row>
    <row r="317" spans="1:27" s="8" customFormat="1" ht="24" customHeight="1">
      <c r="A317" s="223">
        <v>178</v>
      </c>
      <c r="B317" s="223" t="s">
        <v>433</v>
      </c>
      <c r="C317" s="221">
        <v>5736</v>
      </c>
      <c r="D317" s="339">
        <v>50</v>
      </c>
      <c r="E317" s="221">
        <v>36</v>
      </c>
      <c r="F317" s="223" t="s">
        <v>2453</v>
      </c>
      <c r="G317" s="238">
        <v>6</v>
      </c>
      <c r="H317" s="279" t="s">
        <v>73</v>
      </c>
      <c r="I317" s="279" t="s">
        <v>73</v>
      </c>
      <c r="J317" s="236">
        <v>2400</v>
      </c>
      <c r="K317" s="233"/>
      <c r="L317" s="236">
        <f t="shared" si="10"/>
        <v>2400</v>
      </c>
      <c r="M317" s="282"/>
      <c r="N317" s="282"/>
      <c r="O317" s="282"/>
      <c r="P317" s="282"/>
      <c r="Q317" s="282"/>
      <c r="R317" s="282"/>
      <c r="S317" s="233"/>
      <c r="T317" s="282"/>
      <c r="U317" s="282"/>
      <c r="V317" s="282"/>
      <c r="W317" s="233"/>
      <c r="X317" s="223">
        <v>178</v>
      </c>
      <c r="Y317" s="282" t="s">
        <v>86</v>
      </c>
      <c r="Z317" s="282" t="s">
        <v>2797</v>
      </c>
      <c r="AA317" s="282" t="s">
        <v>2798</v>
      </c>
    </row>
    <row r="318" spans="1:27" s="8" customFormat="1" ht="24" customHeight="1">
      <c r="A318" s="223"/>
      <c r="B318" s="223" t="s">
        <v>433</v>
      </c>
      <c r="C318" s="221">
        <v>8478</v>
      </c>
      <c r="D318" s="339">
        <v>175</v>
      </c>
      <c r="E318" s="221">
        <v>78</v>
      </c>
      <c r="F318" s="223"/>
      <c r="G318" s="238">
        <v>6</v>
      </c>
      <c r="H318" s="279" t="s">
        <v>73</v>
      </c>
      <c r="I318" s="279" t="s">
        <v>73</v>
      </c>
      <c r="J318" s="236">
        <v>2400</v>
      </c>
      <c r="K318" s="233"/>
      <c r="L318" s="236">
        <f t="shared" si="10"/>
        <v>2400</v>
      </c>
      <c r="M318" s="282"/>
      <c r="N318" s="282"/>
      <c r="O318" s="282"/>
      <c r="P318" s="282"/>
      <c r="Q318" s="282"/>
      <c r="R318" s="282"/>
      <c r="S318" s="233"/>
      <c r="T318" s="282"/>
      <c r="U318" s="282"/>
      <c r="V318" s="282"/>
      <c r="W318" s="233"/>
      <c r="X318" s="223"/>
      <c r="Y318" s="282"/>
      <c r="Z318" s="282"/>
      <c r="AA318" s="282"/>
    </row>
    <row r="319" spans="1:27" s="8" customFormat="1" ht="24" customHeight="1">
      <c r="A319" s="223"/>
      <c r="B319" s="223" t="s">
        <v>459</v>
      </c>
      <c r="C319" s="221">
        <v>365</v>
      </c>
      <c r="D319" s="339">
        <v>14</v>
      </c>
      <c r="E319" s="221">
        <v>15</v>
      </c>
      <c r="F319" s="223"/>
      <c r="G319" s="238">
        <v>8</v>
      </c>
      <c r="H319" s="279" t="s">
        <v>73</v>
      </c>
      <c r="I319" s="238">
        <v>21</v>
      </c>
      <c r="J319" s="236">
        <f>SUM(G319*400+I319)</f>
        <v>3221</v>
      </c>
      <c r="K319" s="233"/>
      <c r="L319" s="236">
        <f t="shared" si="10"/>
        <v>3221</v>
      </c>
      <c r="M319" s="282"/>
      <c r="N319" s="282"/>
      <c r="O319" s="282"/>
      <c r="P319" s="282"/>
      <c r="Q319" s="282"/>
      <c r="R319" s="282"/>
      <c r="S319" s="233"/>
      <c r="T319" s="282"/>
      <c r="U319" s="282"/>
      <c r="V319" s="282"/>
      <c r="W319" s="233"/>
      <c r="X319" s="223"/>
      <c r="Y319" s="282"/>
      <c r="Z319" s="282"/>
      <c r="AA319" s="282"/>
    </row>
    <row r="320" spans="1:27" s="8" customFormat="1" ht="24" customHeight="1">
      <c r="A320" s="223">
        <v>179</v>
      </c>
      <c r="B320" s="223" t="s">
        <v>433</v>
      </c>
      <c r="C320" s="221">
        <v>1141</v>
      </c>
      <c r="D320" s="339">
        <v>90</v>
      </c>
      <c r="E320" s="221">
        <v>41</v>
      </c>
      <c r="F320" s="223" t="s">
        <v>2453</v>
      </c>
      <c r="G320" s="238">
        <v>5</v>
      </c>
      <c r="H320" s="238">
        <v>3</v>
      </c>
      <c r="I320" s="238">
        <v>67</v>
      </c>
      <c r="J320" s="236">
        <f>SUM(G320*400+H320*100+I320)</f>
        <v>2367</v>
      </c>
      <c r="K320" s="233"/>
      <c r="L320" s="236">
        <f t="shared" si="10"/>
        <v>2367</v>
      </c>
      <c r="M320" s="282"/>
      <c r="N320" s="282"/>
      <c r="O320" s="282"/>
      <c r="P320" s="282"/>
      <c r="Q320" s="282"/>
      <c r="R320" s="282"/>
      <c r="S320" s="233"/>
      <c r="T320" s="282"/>
      <c r="U320" s="282"/>
      <c r="V320" s="282"/>
      <c r="W320" s="233"/>
      <c r="X320" s="223">
        <v>179</v>
      </c>
      <c r="Y320" s="282" t="s">
        <v>70</v>
      </c>
      <c r="Z320" s="282" t="s">
        <v>2799</v>
      </c>
      <c r="AA320" s="282" t="s">
        <v>2800</v>
      </c>
    </row>
    <row r="321" spans="1:27" s="8" customFormat="1" ht="24" customHeight="1">
      <c r="A321" s="223"/>
      <c r="B321" s="223"/>
      <c r="C321" s="221"/>
      <c r="D321" s="339"/>
      <c r="E321" s="221"/>
      <c r="F321" s="223"/>
      <c r="G321" s="238"/>
      <c r="H321" s="238"/>
      <c r="I321" s="238"/>
      <c r="J321" s="236"/>
      <c r="K321" s="233"/>
      <c r="L321" s="236">
        <f t="shared" si="10"/>
        <v>0</v>
      </c>
      <c r="M321" s="282"/>
      <c r="N321" s="282"/>
      <c r="O321" s="282"/>
      <c r="P321" s="282"/>
      <c r="Q321" s="282"/>
      <c r="R321" s="282"/>
      <c r="S321" s="233"/>
      <c r="T321" s="282"/>
      <c r="U321" s="282"/>
      <c r="V321" s="282"/>
      <c r="W321" s="233"/>
      <c r="X321" s="223"/>
      <c r="Y321" s="282"/>
      <c r="Z321" s="282"/>
      <c r="AA321" s="282" t="s">
        <v>2801</v>
      </c>
    </row>
    <row r="322" spans="1:27" s="8" customFormat="1" ht="24" customHeight="1">
      <c r="A322" s="223">
        <v>180</v>
      </c>
      <c r="B322" s="223" t="s">
        <v>433</v>
      </c>
      <c r="C322" s="221">
        <v>5019</v>
      </c>
      <c r="D322" s="339">
        <v>68</v>
      </c>
      <c r="E322" s="221">
        <v>19</v>
      </c>
      <c r="F322" s="223" t="s">
        <v>2453</v>
      </c>
      <c r="G322" s="223">
        <v>18</v>
      </c>
      <c r="H322" s="279" t="s">
        <v>73</v>
      </c>
      <c r="I322" s="279" t="s">
        <v>73</v>
      </c>
      <c r="J322" s="236">
        <f>SUM(G322*400)</f>
        <v>7200</v>
      </c>
      <c r="K322" s="233"/>
      <c r="L322" s="236">
        <f t="shared" si="10"/>
        <v>7200</v>
      </c>
      <c r="M322" s="282"/>
      <c r="N322" s="282"/>
      <c r="O322" s="282"/>
      <c r="P322" s="282"/>
      <c r="Q322" s="282"/>
      <c r="R322" s="282"/>
      <c r="S322" s="233"/>
      <c r="T322" s="282"/>
      <c r="U322" s="282"/>
      <c r="V322" s="282"/>
      <c r="W322" s="233"/>
      <c r="X322" s="223">
        <v>180</v>
      </c>
      <c r="Y322" s="282" t="s">
        <v>63</v>
      </c>
      <c r="Z322" s="282" t="s">
        <v>2802</v>
      </c>
      <c r="AA322" s="282" t="s">
        <v>2803</v>
      </c>
    </row>
    <row r="323" spans="1:27" s="8" customFormat="1" ht="24" customHeight="1">
      <c r="A323" s="223"/>
      <c r="B323" s="223"/>
      <c r="C323" s="221"/>
      <c r="D323" s="339"/>
      <c r="E323" s="221"/>
      <c r="F323" s="223"/>
      <c r="G323" s="223"/>
      <c r="H323" s="223"/>
      <c r="I323" s="223"/>
      <c r="J323" s="236"/>
      <c r="K323" s="233"/>
      <c r="L323" s="236">
        <f t="shared" si="10"/>
        <v>0</v>
      </c>
      <c r="M323" s="282"/>
      <c r="N323" s="282"/>
      <c r="O323" s="282"/>
      <c r="P323" s="282"/>
      <c r="Q323" s="282"/>
      <c r="R323" s="282"/>
      <c r="S323" s="233"/>
      <c r="T323" s="282"/>
      <c r="U323" s="282"/>
      <c r="V323" s="282"/>
      <c r="W323" s="233"/>
      <c r="X323" s="223"/>
      <c r="Y323" s="282"/>
      <c r="Z323" s="282"/>
      <c r="AA323" s="282" t="s">
        <v>1916</v>
      </c>
    </row>
    <row r="324" spans="1:27" s="8" customFormat="1" ht="25.8" customHeight="1">
      <c r="A324" s="223">
        <v>181</v>
      </c>
      <c r="B324" s="223" t="s">
        <v>433</v>
      </c>
      <c r="C324" s="221">
        <v>1038</v>
      </c>
      <c r="D324" s="339">
        <v>99</v>
      </c>
      <c r="E324" s="221">
        <v>83</v>
      </c>
      <c r="F324" s="223" t="s">
        <v>2453</v>
      </c>
      <c r="G324" s="223">
        <v>12</v>
      </c>
      <c r="H324" s="279" t="s">
        <v>73</v>
      </c>
      <c r="I324" s="279" t="s">
        <v>73</v>
      </c>
      <c r="J324" s="236">
        <f>SUM(G324*400)</f>
        <v>4800</v>
      </c>
      <c r="K324" s="233"/>
      <c r="L324" s="236">
        <f t="shared" si="10"/>
        <v>4800</v>
      </c>
      <c r="M324" s="282"/>
      <c r="N324" s="282"/>
      <c r="O324" s="282"/>
      <c r="P324" s="282"/>
      <c r="Q324" s="282"/>
      <c r="R324" s="282"/>
      <c r="S324" s="233"/>
      <c r="T324" s="282"/>
      <c r="U324" s="282"/>
      <c r="V324" s="282"/>
      <c r="W324" s="233"/>
      <c r="X324" s="223">
        <v>181</v>
      </c>
      <c r="Y324" s="282" t="s">
        <v>86</v>
      </c>
      <c r="Z324" s="282" t="s">
        <v>2804</v>
      </c>
      <c r="AA324" s="282" t="s">
        <v>2805</v>
      </c>
    </row>
    <row r="325" spans="1:27" s="8" customFormat="1" ht="25.8" customHeight="1">
      <c r="A325" s="223">
        <v>182</v>
      </c>
      <c r="B325" s="223" t="s">
        <v>433</v>
      </c>
      <c r="C325" s="221">
        <v>1178</v>
      </c>
      <c r="D325" s="339">
        <v>105</v>
      </c>
      <c r="E325" s="221">
        <v>78</v>
      </c>
      <c r="F325" s="223" t="s">
        <v>2453</v>
      </c>
      <c r="G325" s="223">
        <v>5</v>
      </c>
      <c r="H325" s="279" t="s">
        <v>73</v>
      </c>
      <c r="I325" s="279" t="s">
        <v>73</v>
      </c>
      <c r="J325" s="236">
        <f>SUM(G325*400)</f>
        <v>2000</v>
      </c>
      <c r="K325" s="233"/>
      <c r="L325" s="236">
        <f t="shared" si="10"/>
        <v>2000</v>
      </c>
      <c r="M325" s="282"/>
      <c r="N325" s="282"/>
      <c r="O325" s="282"/>
      <c r="P325" s="282"/>
      <c r="Q325" s="282"/>
      <c r="R325" s="282"/>
      <c r="S325" s="233"/>
      <c r="T325" s="282"/>
      <c r="U325" s="282"/>
      <c r="V325" s="282"/>
      <c r="W325" s="233"/>
      <c r="X325" s="223">
        <v>182</v>
      </c>
      <c r="Y325" s="282" t="s">
        <v>70</v>
      </c>
      <c r="Z325" s="282" t="s">
        <v>2806</v>
      </c>
      <c r="AA325" s="282" t="s">
        <v>2530</v>
      </c>
    </row>
    <row r="326" spans="1:27" s="8" customFormat="1" ht="25.8" customHeight="1">
      <c r="A326" s="223">
        <v>183</v>
      </c>
      <c r="B326" s="223" t="s">
        <v>433</v>
      </c>
      <c r="C326" s="221">
        <v>1178</v>
      </c>
      <c r="D326" s="339">
        <v>105</v>
      </c>
      <c r="E326" s="221">
        <v>78</v>
      </c>
      <c r="F326" s="223" t="s">
        <v>2453</v>
      </c>
      <c r="G326" s="223">
        <v>5</v>
      </c>
      <c r="H326" s="279" t="s">
        <v>73</v>
      </c>
      <c r="I326" s="279" t="s">
        <v>73</v>
      </c>
      <c r="J326" s="236">
        <f>SUM(G326*400)</f>
        <v>2000</v>
      </c>
      <c r="K326" s="233"/>
      <c r="L326" s="236">
        <f t="shared" si="10"/>
        <v>2000</v>
      </c>
      <c r="M326" s="282"/>
      <c r="N326" s="282"/>
      <c r="O326" s="282"/>
      <c r="P326" s="282"/>
      <c r="Q326" s="282"/>
      <c r="R326" s="282"/>
      <c r="S326" s="233"/>
      <c r="T326" s="282"/>
      <c r="U326" s="282"/>
      <c r="V326" s="282"/>
      <c r="W326" s="233"/>
      <c r="X326" s="223">
        <v>183</v>
      </c>
      <c r="Y326" s="282" t="s">
        <v>70</v>
      </c>
      <c r="Z326" s="282" t="s">
        <v>2807</v>
      </c>
      <c r="AA326" s="282" t="s">
        <v>2808</v>
      </c>
    </row>
    <row r="327" spans="1:27" s="8" customFormat="1" ht="25.8" customHeight="1">
      <c r="A327" s="223">
        <v>184</v>
      </c>
      <c r="B327" s="223" t="s">
        <v>433</v>
      </c>
      <c r="C327" s="221">
        <v>8403</v>
      </c>
      <c r="D327" s="339">
        <v>173</v>
      </c>
      <c r="E327" s="221">
        <v>3</v>
      </c>
      <c r="F327" s="223" t="s">
        <v>2453</v>
      </c>
      <c r="G327" s="223">
        <v>9</v>
      </c>
      <c r="H327" s="223">
        <v>3</v>
      </c>
      <c r="I327" s="223">
        <v>50</v>
      </c>
      <c r="J327" s="236">
        <f>SUM(G327*400+H327*100+I327)</f>
        <v>3950</v>
      </c>
      <c r="K327" s="233"/>
      <c r="L327" s="236">
        <f t="shared" si="10"/>
        <v>3950</v>
      </c>
      <c r="M327" s="282"/>
      <c r="N327" s="282"/>
      <c r="O327" s="282"/>
      <c r="P327" s="282"/>
      <c r="Q327" s="282"/>
      <c r="R327" s="282"/>
      <c r="S327" s="233"/>
      <c r="T327" s="282"/>
      <c r="U327" s="282"/>
      <c r="V327" s="282"/>
      <c r="W327" s="233"/>
      <c r="X327" s="223">
        <v>184</v>
      </c>
      <c r="Y327" s="282" t="s">
        <v>63</v>
      </c>
      <c r="Z327" s="282" t="s">
        <v>2809</v>
      </c>
      <c r="AA327" s="282" t="s">
        <v>2810</v>
      </c>
    </row>
    <row r="328" spans="1:27" s="8" customFormat="1" ht="25.8" customHeight="1">
      <c r="A328" s="223">
        <v>185</v>
      </c>
      <c r="B328" s="223" t="s">
        <v>433</v>
      </c>
      <c r="C328" s="221">
        <v>8734</v>
      </c>
      <c r="D328" s="339">
        <v>90</v>
      </c>
      <c r="E328" s="221">
        <v>34</v>
      </c>
      <c r="F328" s="223" t="s">
        <v>2453</v>
      </c>
      <c r="G328" s="223">
        <v>10</v>
      </c>
      <c r="H328" s="223">
        <v>1</v>
      </c>
      <c r="I328" s="223">
        <v>28</v>
      </c>
      <c r="J328" s="236">
        <f>SUM(G328*400+H328*100+I328)</f>
        <v>4128</v>
      </c>
      <c r="K328" s="233"/>
      <c r="L328" s="236">
        <f t="shared" si="10"/>
        <v>4128</v>
      </c>
      <c r="M328" s="282"/>
      <c r="N328" s="282"/>
      <c r="O328" s="282"/>
      <c r="P328" s="282"/>
      <c r="Q328" s="282"/>
      <c r="R328" s="282"/>
      <c r="S328" s="233"/>
      <c r="T328" s="282"/>
      <c r="U328" s="282"/>
      <c r="V328" s="282"/>
      <c r="W328" s="233"/>
      <c r="X328" s="223">
        <v>185</v>
      </c>
      <c r="Y328" s="282" t="s">
        <v>86</v>
      </c>
      <c r="Z328" s="282" t="s">
        <v>2811</v>
      </c>
      <c r="AA328" s="282" t="s">
        <v>2812</v>
      </c>
    </row>
    <row r="329" spans="1:27" s="8" customFormat="1" ht="25.8" customHeight="1">
      <c r="A329" s="223">
        <v>186</v>
      </c>
      <c r="B329" s="223" t="s">
        <v>433</v>
      </c>
      <c r="C329" s="221">
        <v>8683</v>
      </c>
      <c r="D329" s="339">
        <v>184</v>
      </c>
      <c r="E329" s="221">
        <v>83</v>
      </c>
      <c r="F329" s="223" t="s">
        <v>2453</v>
      </c>
      <c r="G329" s="223">
        <v>6</v>
      </c>
      <c r="H329" s="223">
        <v>2</v>
      </c>
      <c r="I329" s="223">
        <v>11</v>
      </c>
      <c r="J329" s="236">
        <f>SUM(G329*400+H329*100+I329)</f>
        <v>2611</v>
      </c>
      <c r="K329" s="233"/>
      <c r="L329" s="236">
        <f t="shared" si="10"/>
        <v>2611</v>
      </c>
      <c r="M329" s="282"/>
      <c r="N329" s="282"/>
      <c r="O329" s="282"/>
      <c r="P329" s="282"/>
      <c r="Q329" s="282"/>
      <c r="R329" s="282"/>
      <c r="S329" s="233"/>
      <c r="T329" s="282"/>
      <c r="U329" s="282"/>
      <c r="V329" s="282"/>
      <c r="W329" s="233"/>
      <c r="X329" s="223">
        <v>186</v>
      </c>
      <c r="Y329" s="282" t="s">
        <v>63</v>
      </c>
      <c r="Z329" s="282" t="s">
        <v>2813</v>
      </c>
      <c r="AA329" s="282" t="s">
        <v>2670</v>
      </c>
    </row>
    <row r="330" spans="1:27" s="8" customFormat="1" ht="25.8" customHeight="1">
      <c r="A330" s="223">
        <v>187</v>
      </c>
      <c r="B330" s="223" t="s">
        <v>433</v>
      </c>
      <c r="C330" s="221">
        <v>1110</v>
      </c>
      <c r="D330" s="339">
        <v>96</v>
      </c>
      <c r="E330" s="221">
        <v>10</v>
      </c>
      <c r="F330" s="223" t="s">
        <v>2453</v>
      </c>
      <c r="G330" s="223">
        <v>6</v>
      </c>
      <c r="H330" s="223">
        <v>3</v>
      </c>
      <c r="I330" s="223">
        <v>66</v>
      </c>
      <c r="J330" s="236">
        <f>SUM(G330*400+H330*100+I330)</f>
        <v>2766</v>
      </c>
      <c r="K330" s="233"/>
      <c r="L330" s="236">
        <f t="shared" si="10"/>
        <v>2766</v>
      </c>
      <c r="M330" s="282"/>
      <c r="N330" s="282"/>
      <c r="O330" s="282"/>
      <c r="P330" s="282"/>
      <c r="Q330" s="282"/>
      <c r="R330" s="282"/>
      <c r="S330" s="233"/>
      <c r="T330" s="282"/>
      <c r="U330" s="282"/>
      <c r="V330" s="282"/>
      <c r="W330" s="233"/>
      <c r="X330" s="223">
        <v>187</v>
      </c>
      <c r="Y330" s="282" t="s">
        <v>86</v>
      </c>
      <c r="Z330" s="282" t="s">
        <v>2814</v>
      </c>
      <c r="AA330" s="282" t="s">
        <v>2670</v>
      </c>
    </row>
    <row r="331" spans="1:27" s="8" customFormat="1" ht="25.8" customHeight="1">
      <c r="A331" s="223">
        <v>188</v>
      </c>
      <c r="B331" s="302" t="s">
        <v>2817</v>
      </c>
      <c r="C331" s="221" t="s">
        <v>249</v>
      </c>
      <c r="D331" s="339">
        <v>2116</v>
      </c>
      <c r="E331" s="221" t="s">
        <v>249</v>
      </c>
      <c r="F331" s="223" t="s">
        <v>2453</v>
      </c>
      <c r="G331" s="223">
        <v>6</v>
      </c>
      <c r="H331" s="279" t="s">
        <v>73</v>
      </c>
      <c r="I331" s="279" t="s">
        <v>73</v>
      </c>
      <c r="J331" s="236">
        <f>SUM(G331*400)</f>
        <v>2400</v>
      </c>
      <c r="K331" s="233"/>
      <c r="L331" s="236">
        <f t="shared" si="10"/>
        <v>2400</v>
      </c>
      <c r="M331" s="282"/>
      <c r="N331" s="282"/>
      <c r="O331" s="282"/>
      <c r="P331" s="282"/>
      <c r="Q331" s="282"/>
      <c r="R331" s="282"/>
      <c r="S331" s="233"/>
      <c r="T331" s="282"/>
      <c r="U331" s="282"/>
      <c r="V331" s="282"/>
      <c r="W331" s="233"/>
      <c r="X331" s="223">
        <v>188</v>
      </c>
      <c r="Y331" s="282" t="s">
        <v>63</v>
      </c>
      <c r="Z331" s="282" t="s">
        <v>2815</v>
      </c>
      <c r="AA331" s="282" t="s">
        <v>2816</v>
      </c>
    </row>
    <row r="332" spans="1:27" s="8" customFormat="1" ht="25.8" customHeight="1">
      <c r="A332" s="223"/>
      <c r="B332" s="223" t="s">
        <v>433</v>
      </c>
      <c r="C332" s="221">
        <v>7155</v>
      </c>
      <c r="D332" s="339">
        <v>114</v>
      </c>
      <c r="E332" s="221">
        <v>55</v>
      </c>
      <c r="F332" s="223"/>
      <c r="G332" s="223">
        <v>6</v>
      </c>
      <c r="H332" s="279" t="s">
        <v>73</v>
      </c>
      <c r="I332" s="223">
        <v>91</v>
      </c>
      <c r="J332" s="236">
        <f>SUM(G332*400+I332)</f>
        <v>2491</v>
      </c>
      <c r="K332" s="233"/>
      <c r="L332" s="236">
        <f t="shared" si="10"/>
        <v>2491</v>
      </c>
      <c r="M332" s="282"/>
      <c r="N332" s="282"/>
      <c r="O332" s="282"/>
      <c r="P332" s="282"/>
      <c r="Q332" s="282"/>
      <c r="R332" s="282"/>
      <c r="S332" s="233"/>
      <c r="T332" s="282"/>
      <c r="U332" s="282"/>
      <c r="V332" s="282"/>
      <c r="W332" s="233"/>
      <c r="X332" s="223"/>
      <c r="Y332" s="282"/>
      <c r="Z332" s="282"/>
      <c r="AA332" s="282"/>
    </row>
    <row r="333" spans="1:27" s="8" customFormat="1" ht="25.8" customHeight="1">
      <c r="A333" s="223">
        <v>189</v>
      </c>
      <c r="B333" s="223" t="s">
        <v>433</v>
      </c>
      <c r="C333" s="221">
        <v>1120</v>
      </c>
      <c r="D333" s="339">
        <v>109</v>
      </c>
      <c r="E333" s="221">
        <v>20</v>
      </c>
      <c r="F333" s="223" t="s">
        <v>2453</v>
      </c>
      <c r="G333" s="223">
        <v>15</v>
      </c>
      <c r="H333" s="279" t="s">
        <v>73</v>
      </c>
      <c r="I333" s="279" t="s">
        <v>73</v>
      </c>
      <c r="J333" s="236">
        <f>SUM(G333*400)</f>
        <v>6000</v>
      </c>
      <c r="K333" s="233"/>
      <c r="L333" s="236">
        <f t="shared" si="10"/>
        <v>6000</v>
      </c>
      <c r="M333" s="282"/>
      <c r="N333" s="282"/>
      <c r="O333" s="282"/>
      <c r="P333" s="282"/>
      <c r="Q333" s="282"/>
      <c r="R333" s="282"/>
      <c r="S333" s="233"/>
      <c r="T333" s="282"/>
      <c r="U333" s="282"/>
      <c r="V333" s="282"/>
      <c r="W333" s="233"/>
      <c r="X333" s="223">
        <v>189</v>
      </c>
      <c r="Y333" s="282" t="s">
        <v>70</v>
      </c>
      <c r="Z333" s="282" t="s">
        <v>2818</v>
      </c>
      <c r="AA333" s="282" t="s">
        <v>2819</v>
      </c>
    </row>
    <row r="334" spans="1:27" s="8" customFormat="1" ht="25.8" customHeight="1">
      <c r="A334" s="223">
        <v>190</v>
      </c>
      <c r="B334" s="223" t="s">
        <v>433</v>
      </c>
      <c r="C334" s="221">
        <v>8453</v>
      </c>
      <c r="D334" s="339">
        <v>181</v>
      </c>
      <c r="E334" s="221">
        <v>53</v>
      </c>
      <c r="F334" s="223" t="s">
        <v>2453</v>
      </c>
      <c r="G334" s="223">
        <v>5</v>
      </c>
      <c r="H334" s="279" t="s">
        <v>73</v>
      </c>
      <c r="I334" s="223">
        <v>55</v>
      </c>
      <c r="J334" s="236">
        <f>SUM(G334*400+I334)</f>
        <v>2055</v>
      </c>
      <c r="K334" s="233"/>
      <c r="L334" s="236">
        <f t="shared" si="10"/>
        <v>2055</v>
      </c>
      <c r="M334" s="282"/>
      <c r="N334" s="282"/>
      <c r="O334" s="282"/>
      <c r="P334" s="282"/>
      <c r="Q334" s="282"/>
      <c r="R334" s="282"/>
      <c r="S334" s="233"/>
      <c r="T334" s="282"/>
      <c r="U334" s="282"/>
      <c r="V334" s="282"/>
      <c r="W334" s="233"/>
      <c r="X334" s="223">
        <v>190</v>
      </c>
      <c r="Y334" s="282" t="s">
        <v>86</v>
      </c>
      <c r="Z334" s="282" t="s">
        <v>2820</v>
      </c>
      <c r="AA334" s="282" t="s">
        <v>2821</v>
      </c>
    </row>
    <row r="335" spans="1:27" s="8" customFormat="1" ht="25.8" customHeight="1">
      <c r="A335" s="223">
        <v>191</v>
      </c>
      <c r="B335" s="223" t="s">
        <v>433</v>
      </c>
      <c r="C335" s="221">
        <v>5322</v>
      </c>
      <c r="D335" s="339">
        <v>132</v>
      </c>
      <c r="E335" s="221">
        <v>22</v>
      </c>
      <c r="F335" s="223" t="s">
        <v>2453</v>
      </c>
      <c r="G335" s="223">
        <v>6</v>
      </c>
      <c r="H335" s="279" t="s">
        <v>73</v>
      </c>
      <c r="I335" s="279" t="s">
        <v>73</v>
      </c>
      <c r="J335" s="236">
        <v>2400</v>
      </c>
      <c r="K335" s="233"/>
      <c r="L335" s="236">
        <f t="shared" si="10"/>
        <v>2400</v>
      </c>
      <c r="M335" s="282"/>
      <c r="N335" s="282"/>
      <c r="O335" s="282"/>
      <c r="P335" s="282"/>
      <c r="Q335" s="282"/>
      <c r="R335" s="282"/>
      <c r="S335" s="233"/>
      <c r="T335" s="282"/>
      <c r="U335" s="282"/>
      <c r="V335" s="282"/>
      <c r="W335" s="233"/>
      <c r="X335" s="223">
        <v>191</v>
      </c>
      <c r="Y335" s="282" t="s">
        <v>63</v>
      </c>
      <c r="Z335" s="282" t="s">
        <v>2535</v>
      </c>
      <c r="AA335" s="282" t="s">
        <v>2822</v>
      </c>
    </row>
    <row r="336" spans="1:27" s="8" customFormat="1" ht="25.8" customHeight="1">
      <c r="A336" s="223">
        <v>192</v>
      </c>
      <c r="B336" s="223"/>
      <c r="C336" s="221"/>
      <c r="D336" s="339"/>
      <c r="E336" s="221"/>
      <c r="F336" s="223"/>
      <c r="G336" s="223"/>
      <c r="H336" s="223"/>
      <c r="I336" s="223"/>
      <c r="J336" s="236"/>
      <c r="K336" s="233"/>
      <c r="L336" s="236"/>
      <c r="M336" s="282"/>
      <c r="N336" s="282"/>
      <c r="O336" s="282"/>
      <c r="P336" s="282"/>
      <c r="Q336" s="282"/>
      <c r="R336" s="282"/>
      <c r="S336" s="233"/>
      <c r="T336" s="282"/>
      <c r="U336" s="282"/>
      <c r="V336" s="282"/>
      <c r="W336" s="233"/>
      <c r="X336" s="223">
        <v>192</v>
      </c>
      <c r="Y336" s="282"/>
      <c r="Z336" s="282"/>
      <c r="AA336" s="282"/>
    </row>
    <row r="337" spans="1:27" s="8" customFormat="1" ht="25.8" customHeight="1">
      <c r="A337" s="223">
        <v>193</v>
      </c>
      <c r="B337" s="223" t="s">
        <v>433</v>
      </c>
      <c r="C337" s="221">
        <v>1161</v>
      </c>
      <c r="D337" s="339">
        <v>61</v>
      </c>
      <c r="E337" s="221">
        <v>61</v>
      </c>
      <c r="F337" s="223" t="s">
        <v>2453</v>
      </c>
      <c r="G337" s="223">
        <v>5</v>
      </c>
      <c r="H337" s="279" t="s">
        <v>73</v>
      </c>
      <c r="I337" s="223">
        <v>55</v>
      </c>
      <c r="J337" s="236">
        <f>SUM(G337*400+I337)</f>
        <v>2055</v>
      </c>
      <c r="K337" s="233"/>
      <c r="L337" s="236">
        <f t="shared" si="10"/>
        <v>2055</v>
      </c>
      <c r="M337" s="282"/>
      <c r="N337" s="282"/>
      <c r="O337" s="282"/>
      <c r="P337" s="282"/>
      <c r="Q337" s="282"/>
      <c r="R337" s="282"/>
      <c r="S337" s="233"/>
      <c r="T337" s="282"/>
      <c r="U337" s="282"/>
      <c r="V337" s="282"/>
      <c r="W337" s="233"/>
      <c r="X337" s="223">
        <v>193</v>
      </c>
      <c r="Y337" s="282" t="s">
        <v>70</v>
      </c>
      <c r="Z337" s="282" t="s">
        <v>2823</v>
      </c>
      <c r="AA337" s="282" t="s">
        <v>2824</v>
      </c>
    </row>
    <row r="338" spans="1:27" s="8" customFormat="1" ht="25.8" customHeight="1">
      <c r="A338" s="223">
        <v>194</v>
      </c>
      <c r="B338" s="223" t="s">
        <v>433</v>
      </c>
      <c r="C338" s="221">
        <v>8733</v>
      </c>
      <c r="D338" s="339">
        <v>188</v>
      </c>
      <c r="E338" s="221">
        <v>33</v>
      </c>
      <c r="F338" s="223" t="s">
        <v>2453</v>
      </c>
      <c r="G338" s="223">
        <v>7</v>
      </c>
      <c r="H338" s="279" t="s">
        <v>73</v>
      </c>
      <c r="I338" s="223">
        <v>14</v>
      </c>
      <c r="J338" s="236">
        <f>SUM(G338*400+I338)</f>
        <v>2814</v>
      </c>
      <c r="K338" s="233"/>
      <c r="L338" s="236">
        <f t="shared" si="10"/>
        <v>2814</v>
      </c>
      <c r="M338" s="282"/>
      <c r="N338" s="282"/>
      <c r="O338" s="282"/>
      <c r="P338" s="282"/>
      <c r="Q338" s="282"/>
      <c r="R338" s="282"/>
      <c r="S338" s="233"/>
      <c r="T338" s="282"/>
      <c r="U338" s="282"/>
      <c r="V338" s="282"/>
      <c r="W338" s="233"/>
      <c r="X338" s="223">
        <v>194</v>
      </c>
      <c r="Y338" s="282" t="s">
        <v>63</v>
      </c>
      <c r="Z338" s="282" t="s">
        <v>2825</v>
      </c>
      <c r="AA338" s="282" t="s">
        <v>2826</v>
      </c>
    </row>
    <row r="339" spans="1:27" s="8" customFormat="1" ht="25.8" customHeight="1">
      <c r="A339" s="223">
        <v>195</v>
      </c>
      <c r="B339" s="223" t="s">
        <v>433</v>
      </c>
      <c r="C339" s="221">
        <v>2206</v>
      </c>
      <c r="D339" s="339">
        <v>86</v>
      </c>
      <c r="E339" s="221">
        <v>6</v>
      </c>
      <c r="F339" s="223" t="s">
        <v>2453</v>
      </c>
      <c r="G339" s="223">
        <v>10</v>
      </c>
      <c r="H339" s="279" t="s">
        <v>73</v>
      </c>
      <c r="I339" s="279" t="s">
        <v>73</v>
      </c>
      <c r="J339" s="236">
        <v>4000</v>
      </c>
      <c r="K339" s="233"/>
      <c r="L339" s="236">
        <f t="shared" si="10"/>
        <v>4000</v>
      </c>
      <c r="M339" s="282"/>
      <c r="N339" s="282"/>
      <c r="O339" s="282"/>
      <c r="P339" s="282"/>
      <c r="Q339" s="282"/>
      <c r="R339" s="282"/>
      <c r="S339" s="233"/>
      <c r="T339" s="282"/>
      <c r="U339" s="282"/>
      <c r="V339" s="282"/>
      <c r="W339" s="233"/>
      <c r="X339" s="223">
        <v>195</v>
      </c>
      <c r="Y339" s="282" t="s">
        <v>63</v>
      </c>
      <c r="Z339" s="282" t="s">
        <v>2503</v>
      </c>
      <c r="AA339" s="282" t="s">
        <v>2827</v>
      </c>
    </row>
    <row r="340" spans="1:27" s="8" customFormat="1" ht="24" customHeight="1">
      <c r="A340" s="223">
        <v>196</v>
      </c>
      <c r="B340" s="223" t="s">
        <v>433</v>
      </c>
      <c r="C340" s="221">
        <v>7001</v>
      </c>
      <c r="D340" s="339">
        <v>84</v>
      </c>
      <c r="E340" s="221">
        <v>1</v>
      </c>
      <c r="F340" s="223" t="s">
        <v>2453</v>
      </c>
      <c r="G340" s="223">
        <v>3</v>
      </c>
      <c r="H340" s="223">
        <v>3</v>
      </c>
      <c r="I340" s="223">
        <v>42</v>
      </c>
      <c r="J340" s="236">
        <f>SUM(G340*400+H340*100+I340)</f>
        <v>1542</v>
      </c>
      <c r="K340" s="233"/>
      <c r="L340" s="236">
        <f t="shared" si="10"/>
        <v>1542</v>
      </c>
      <c r="M340" s="282"/>
      <c r="N340" s="282"/>
      <c r="O340" s="282"/>
      <c r="P340" s="282"/>
      <c r="Q340" s="282"/>
      <c r="R340" s="282"/>
      <c r="S340" s="233"/>
      <c r="T340" s="282"/>
      <c r="U340" s="282"/>
      <c r="V340" s="282"/>
      <c r="W340" s="233"/>
      <c r="X340" s="223">
        <v>196</v>
      </c>
      <c r="Y340" s="282" t="s">
        <v>70</v>
      </c>
      <c r="Z340" s="282" t="s">
        <v>2828</v>
      </c>
      <c r="AA340" s="282" t="s">
        <v>2829</v>
      </c>
    </row>
    <row r="341" spans="1:27" s="8" customFormat="1" ht="24" customHeight="1">
      <c r="A341" s="223"/>
      <c r="B341" s="223" t="s">
        <v>459</v>
      </c>
      <c r="C341" s="221">
        <v>741</v>
      </c>
      <c r="D341" s="339">
        <v>47</v>
      </c>
      <c r="E341" s="221">
        <v>41</v>
      </c>
      <c r="F341" s="223"/>
      <c r="G341" s="223">
        <v>1</v>
      </c>
      <c r="H341" s="223">
        <v>3</v>
      </c>
      <c r="I341" s="223">
        <v>64</v>
      </c>
      <c r="J341" s="236">
        <f>SUM(G341*400+H341*100+I341)</f>
        <v>764</v>
      </c>
      <c r="K341" s="233"/>
      <c r="L341" s="236">
        <f t="shared" si="10"/>
        <v>764</v>
      </c>
      <c r="M341" s="282"/>
      <c r="N341" s="282"/>
      <c r="O341" s="282"/>
      <c r="P341" s="282"/>
      <c r="Q341" s="282"/>
      <c r="R341" s="282"/>
      <c r="S341" s="233"/>
      <c r="T341" s="282"/>
      <c r="U341" s="282"/>
      <c r="V341" s="282"/>
      <c r="W341" s="233"/>
      <c r="X341" s="223"/>
      <c r="Y341" s="282"/>
      <c r="Z341" s="282"/>
      <c r="AA341" s="282"/>
    </row>
    <row r="342" spans="1:27" s="8" customFormat="1" ht="24" customHeight="1">
      <c r="A342" s="223"/>
      <c r="B342" s="223" t="s">
        <v>433</v>
      </c>
      <c r="C342" s="221">
        <v>1044</v>
      </c>
      <c r="D342" s="339">
        <v>82</v>
      </c>
      <c r="E342" s="221">
        <v>44</v>
      </c>
      <c r="F342" s="223"/>
      <c r="G342" s="223">
        <v>15</v>
      </c>
      <c r="H342" s="279" t="s">
        <v>73</v>
      </c>
      <c r="I342" s="223">
        <v>73</v>
      </c>
      <c r="J342" s="236">
        <f>SUM(G342*400+I342)</f>
        <v>6073</v>
      </c>
      <c r="K342" s="233"/>
      <c r="L342" s="236">
        <f t="shared" si="10"/>
        <v>6073</v>
      </c>
      <c r="M342" s="282"/>
      <c r="N342" s="282"/>
      <c r="O342" s="282"/>
      <c r="P342" s="282"/>
      <c r="Q342" s="282"/>
      <c r="R342" s="282"/>
      <c r="S342" s="233"/>
      <c r="T342" s="282"/>
      <c r="U342" s="282"/>
      <c r="V342" s="282"/>
      <c r="W342" s="233"/>
      <c r="X342" s="223"/>
      <c r="Y342" s="282"/>
      <c r="Z342" s="282"/>
      <c r="AA342" s="282"/>
    </row>
    <row r="343" spans="1:27" s="8" customFormat="1" ht="24" customHeight="1">
      <c r="A343" s="223">
        <v>197</v>
      </c>
      <c r="B343" s="223" t="s">
        <v>433</v>
      </c>
      <c r="C343" s="221">
        <v>8454</v>
      </c>
      <c r="D343" s="339">
        <v>182</v>
      </c>
      <c r="E343" s="221">
        <v>54</v>
      </c>
      <c r="F343" s="223" t="s">
        <v>2453</v>
      </c>
      <c r="G343" s="223">
        <v>5</v>
      </c>
      <c r="H343" s="279" t="s">
        <v>73</v>
      </c>
      <c r="I343" s="223">
        <v>13</v>
      </c>
      <c r="J343" s="236">
        <f>SUM(G343*400+I343)</f>
        <v>2013</v>
      </c>
      <c r="K343" s="233"/>
      <c r="L343" s="236">
        <f t="shared" si="10"/>
        <v>2013</v>
      </c>
      <c r="M343" s="282"/>
      <c r="N343" s="282"/>
      <c r="O343" s="282"/>
      <c r="P343" s="282"/>
      <c r="Q343" s="282"/>
      <c r="R343" s="282"/>
      <c r="S343" s="233"/>
      <c r="T343" s="282"/>
      <c r="U343" s="282"/>
      <c r="V343" s="282"/>
      <c r="W343" s="233"/>
      <c r="X343" s="223">
        <v>197</v>
      </c>
      <c r="Y343" s="282" t="s">
        <v>70</v>
      </c>
      <c r="Z343" s="282" t="s">
        <v>2830</v>
      </c>
      <c r="AA343" s="282" t="s">
        <v>2831</v>
      </c>
    </row>
    <row r="344" spans="1:27" s="8" customFormat="1" ht="24" customHeight="1">
      <c r="A344" s="223"/>
      <c r="B344" s="223"/>
      <c r="C344" s="221"/>
      <c r="D344" s="339"/>
      <c r="E344" s="221"/>
      <c r="F344" s="223"/>
      <c r="G344" s="223"/>
      <c r="H344" s="223"/>
      <c r="I344" s="223"/>
      <c r="J344" s="236"/>
      <c r="K344" s="233"/>
      <c r="L344" s="236">
        <f t="shared" si="10"/>
        <v>0</v>
      </c>
      <c r="M344" s="282"/>
      <c r="N344" s="282"/>
      <c r="O344" s="282"/>
      <c r="P344" s="282"/>
      <c r="Q344" s="282"/>
      <c r="R344" s="282"/>
      <c r="S344" s="233"/>
      <c r="T344" s="282"/>
      <c r="U344" s="282"/>
      <c r="V344" s="282"/>
      <c r="W344" s="233"/>
      <c r="X344" s="223"/>
      <c r="Y344" s="282"/>
      <c r="Z344" s="282"/>
      <c r="AA344" s="282" t="s">
        <v>2832</v>
      </c>
    </row>
    <row r="345" spans="1:27" s="8" customFormat="1" ht="24" customHeight="1">
      <c r="A345" s="223">
        <v>198</v>
      </c>
      <c r="B345" s="223" t="s">
        <v>112</v>
      </c>
      <c r="C345" s="221" t="s">
        <v>249</v>
      </c>
      <c r="D345" s="339">
        <v>123</v>
      </c>
      <c r="E345" s="221" t="s">
        <v>249</v>
      </c>
      <c r="F345" s="223" t="s">
        <v>2453</v>
      </c>
      <c r="G345" s="223">
        <v>6</v>
      </c>
      <c r="H345" s="279" t="s">
        <v>73</v>
      </c>
      <c r="I345" s="279" t="s">
        <v>73</v>
      </c>
      <c r="J345" s="236">
        <v>2400</v>
      </c>
      <c r="K345" s="233"/>
      <c r="L345" s="236">
        <f t="shared" si="10"/>
        <v>2400</v>
      </c>
      <c r="M345" s="282"/>
      <c r="N345" s="282"/>
      <c r="O345" s="282"/>
      <c r="P345" s="282"/>
      <c r="Q345" s="282"/>
      <c r="R345" s="282"/>
      <c r="S345" s="233"/>
      <c r="T345" s="282"/>
      <c r="U345" s="282"/>
      <c r="V345" s="282"/>
      <c r="W345" s="233"/>
      <c r="X345" s="223">
        <v>198</v>
      </c>
      <c r="Y345" s="282" t="s">
        <v>63</v>
      </c>
      <c r="Z345" s="282" t="s">
        <v>2833</v>
      </c>
      <c r="AA345" s="282" t="s">
        <v>2834</v>
      </c>
    </row>
    <row r="346" spans="1:27" s="8" customFormat="1" ht="24" customHeight="1">
      <c r="A346" s="223">
        <v>199</v>
      </c>
      <c r="B346" s="223" t="s">
        <v>433</v>
      </c>
      <c r="C346" s="221">
        <v>8365</v>
      </c>
      <c r="D346" s="339">
        <v>180</v>
      </c>
      <c r="E346" s="221">
        <v>65</v>
      </c>
      <c r="F346" s="223" t="s">
        <v>2453</v>
      </c>
      <c r="G346" s="223">
        <v>8</v>
      </c>
      <c r="H346" s="279" t="s">
        <v>73</v>
      </c>
      <c r="I346" s="223">
        <v>63</v>
      </c>
      <c r="J346" s="236">
        <f>SUM(G346*400+I346)</f>
        <v>3263</v>
      </c>
      <c r="K346" s="233"/>
      <c r="L346" s="236">
        <f t="shared" si="10"/>
        <v>3263</v>
      </c>
      <c r="M346" s="282"/>
      <c r="N346" s="282"/>
      <c r="O346" s="282"/>
      <c r="P346" s="282"/>
      <c r="Q346" s="282"/>
      <c r="R346" s="282"/>
      <c r="S346" s="233"/>
      <c r="T346" s="282"/>
      <c r="U346" s="282"/>
      <c r="V346" s="282"/>
      <c r="W346" s="233"/>
      <c r="X346" s="223">
        <v>199</v>
      </c>
      <c r="Y346" s="282" t="s">
        <v>86</v>
      </c>
      <c r="Z346" s="282" t="s">
        <v>2835</v>
      </c>
      <c r="AA346" s="282" t="s">
        <v>2836</v>
      </c>
    </row>
    <row r="347" spans="1:27" s="8" customFormat="1" ht="24" customHeight="1">
      <c r="A347" s="223">
        <v>200</v>
      </c>
      <c r="B347" s="223" t="s">
        <v>433</v>
      </c>
      <c r="C347" s="221">
        <v>4797</v>
      </c>
      <c r="D347" s="339">
        <v>129</v>
      </c>
      <c r="E347" s="221">
        <v>97</v>
      </c>
      <c r="F347" s="223" t="s">
        <v>2453</v>
      </c>
      <c r="G347" s="223">
        <v>5</v>
      </c>
      <c r="H347" s="279" t="s">
        <v>73</v>
      </c>
      <c r="I347" s="279" t="s">
        <v>73</v>
      </c>
      <c r="J347" s="236">
        <v>2000</v>
      </c>
      <c r="K347" s="233"/>
      <c r="L347" s="236">
        <f t="shared" si="10"/>
        <v>2000</v>
      </c>
      <c r="M347" s="282"/>
      <c r="N347" s="282"/>
      <c r="O347" s="282"/>
      <c r="P347" s="282"/>
      <c r="Q347" s="282"/>
      <c r="R347" s="282"/>
      <c r="S347" s="233"/>
      <c r="T347" s="282"/>
      <c r="U347" s="282"/>
      <c r="V347" s="282"/>
      <c r="W347" s="233"/>
      <c r="X347" s="223">
        <v>200</v>
      </c>
      <c r="Y347" s="282" t="s">
        <v>63</v>
      </c>
      <c r="Z347" s="282" t="s">
        <v>2837</v>
      </c>
      <c r="AA347" s="282" t="s">
        <v>2838</v>
      </c>
    </row>
    <row r="348" spans="1:27" s="8" customFormat="1" ht="24" customHeight="1">
      <c r="A348" s="223">
        <v>201</v>
      </c>
      <c r="B348" s="223" t="s">
        <v>433</v>
      </c>
      <c r="C348" s="221">
        <v>365</v>
      </c>
      <c r="D348" s="339">
        <v>30</v>
      </c>
      <c r="E348" s="221">
        <v>65</v>
      </c>
      <c r="F348" s="223" t="s">
        <v>2453</v>
      </c>
      <c r="G348" s="223">
        <v>24</v>
      </c>
      <c r="H348" s="223">
        <v>1</v>
      </c>
      <c r="I348" s="223">
        <v>60</v>
      </c>
      <c r="J348" s="236">
        <f>SUM(G348*400+H348*100+I348)</f>
        <v>9760</v>
      </c>
      <c r="K348" s="233"/>
      <c r="L348" s="236">
        <f t="shared" si="10"/>
        <v>9760</v>
      </c>
      <c r="M348" s="282"/>
      <c r="N348" s="282"/>
      <c r="O348" s="282"/>
      <c r="P348" s="282"/>
      <c r="Q348" s="282"/>
      <c r="R348" s="282"/>
      <c r="S348" s="233"/>
      <c r="T348" s="282"/>
      <c r="U348" s="282"/>
      <c r="V348" s="282"/>
      <c r="W348" s="233"/>
      <c r="X348" s="223">
        <v>201</v>
      </c>
      <c r="Y348" s="282" t="s">
        <v>63</v>
      </c>
      <c r="Z348" s="282" t="s">
        <v>2839</v>
      </c>
      <c r="AA348" s="282" t="s">
        <v>2840</v>
      </c>
    </row>
    <row r="349" spans="1:27" s="8" customFormat="1" ht="24" customHeight="1">
      <c r="A349" s="223">
        <v>202</v>
      </c>
      <c r="B349" s="223" t="s">
        <v>112</v>
      </c>
      <c r="C349" s="221" t="s">
        <v>249</v>
      </c>
      <c r="D349" s="339">
        <v>116</v>
      </c>
      <c r="E349" s="221" t="s">
        <v>249</v>
      </c>
      <c r="F349" s="223" t="s">
        <v>2453</v>
      </c>
      <c r="G349" s="223">
        <v>14</v>
      </c>
      <c r="H349" s="223">
        <v>3</v>
      </c>
      <c r="I349" s="223">
        <v>86</v>
      </c>
      <c r="J349" s="236">
        <f>SUM(G349*400+H349*100+I349)</f>
        <v>5986</v>
      </c>
      <c r="K349" s="233"/>
      <c r="L349" s="236">
        <f t="shared" si="10"/>
        <v>5986</v>
      </c>
      <c r="M349" s="282"/>
      <c r="N349" s="282"/>
      <c r="O349" s="282"/>
      <c r="P349" s="282"/>
      <c r="Q349" s="282"/>
      <c r="R349" s="282"/>
      <c r="S349" s="233"/>
      <c r="T349" s="282"/>
      <c r="U349" s="282"/>
      <c r="V349" s="282"/>
      <c r="W349" s="233"/>
      <c r="X349" s="223">
        <v>202</v>
      </c>
      <c r="Y349" s="282" t="s">
        <v>63</v>
      </c>
      <c r="Z349" s="282" t="s">
        <v>2841</v>
      </c>
      <c r="AA349" s="282" t="s">
        <v>2842</v>
      </c>
    </row>
    <row r="350" spans="1:27" s="8" customFormat="1" ht="24" customHeight="1">
      <c r="A350" s="223">
        <v>203</v>
      </c>
      <c r="B350" s="223" t="s">
        <v>433</v>
      </c>
      <c r="C350" s="221">
        <v>815</v>
      </c>
      <c r="D350" s="339">
        <v>151</v>
      </c>
      <c r="E350" s="221">
        <v>15</v>
      </c>
      <c r="F350" s="223" t="s">
        <v>2453</v>
      </c>
      <c r="G350" s="223">
        <v>14</v>
      </c>
      <c r="H350" s="279" t="s">
        <v>73</v>
      </c>
      <c r="I350" s="279" t="s">
        <v>508</v>
      </c>
      <c r="J350" s="236">
        <f>SUM(G350*400+I350)</f>
        <v>5601</v>
      </c>
      <c r="K350" s="233"/>
      <c r="L350" s="236">
        <f t="shared" ref="L350:L389" si="11">SUM(G350*400+H350*100+I350)</f>
        <v>5601</v>
      </c>
      <c r="M350" s="282"/>
      <c r="N350" s="282"/>
      <c r="O350" s="282"/>
      <c r="P350" s="282"/>
      <c r="Q350" s="282"/>
      <c r="R350" s="282"/>
      <c r="S350" s="233"/>
      <c r="T350" s="282"/>
      <c r="U350" s="282"/>
      <c r="V350" s="282"/>
      <c r="W350" s="233"/>
      <c r="X350" s="223">
        <v>203</v>
      </c>
      <c r="Y350" s="282" t="s">
        <v>70</v>
      </c>
      <c r="Z350" s="282" t="s">
        <v>2843</v>
      </c>
      <c r="AA350" s="282" t="s">
        <v>2844</v>
      </c>
    </row>
    <row r="351" spans="1:27" s="8" customFormat="1" ht="24" customHeight="1">
      <c r="A351" s="223">
        <v>204</v>
      </c>
      <c r="B351" s="223" t="s">
        <v>459</v>
      </c>
      <c r="C351" s="221">
        <v>738</v>
      </c>
      <c r="D351" s="339">
        <v>44</v>
      </c>
      <c r="E351" s="221">
        <v>39</v>
      </c>
      <c r="F351" s="223" t="s">
        <v>2453</v>
      </c>
      <c r="G351" s="223">
        <v>8</v>
      </c>
      <c r="H351" s="279" t="s">
        <v>73</v>
      </c>
      <c r="I351" s="223">
        <v>28</v>
      </c>
      <c r="J351" s="236">
        <f>SUM(G351*400+I351)</f>
        <v>3228</v>
      </c>
      <c r="K351" s="233"/>
      <c r="L351" s="236">
        <f t="shared" si="11"/>
        <v>3228</v>
      </c>
      <c r="M351" s="282"/>
      <c r="N351" s="282"/>
      <c r="O351" s="282"/>
      <c r="P351" s="282"/>
      <c r="Q351" s="282"/>
      <c r="R351" s="282"/>
      <c r="S351" s="233"/>
      <c r="T351" s="282"/>
      <c r="U351" s="282"/>
      <c r="V351" s="282"/>
      <c r="W351" s="233"/>
      <c r="X351" s="223">
        <v>204</v>
      </c>
      <c r="Y351" s="282" t="s">
        <v>70</v>
      </c>
      <c r="Z351" s="282" t="s">
        <v>2845</v>
      </c>
      <c r="AA351" s="282" t="s">
        <v>2846</v>
      </c>
    </row>
    <row r="352" spans="1:27" s="8" customFormat="1" ht="24" customHeight="1">
      <c r="A352" s="223"/>
      <c r="B352" s="223" t="s">
        <v>433</v>
      </c>
      <c r="C352" s="221">
        <v>6645</v>
      </c>
      <c r="D352" s="339">
        <v>153</v>
      </c>
      <c r="E352" s="221">
        <v>45</v>
      </c>
      <c r="F352" s="223"/>
      <c r="G352" s="223">
        <v>6</v>
      </c>
      <c r="H352" s="223">
        <v>3</v>
      </c>
      <c r="I352" s="223">
        <v>77</v>
      </c>
      <c r="J352" s="236">
        <f>SUM(G352*400+H352*100+I352)</f>
        <v>2777</v>
      </c>
      <c r="K352" s="233"/>
      <c r="L352" s="236">
        <f t="shared" si="11"/>
        <v>2777</v>
      </c>
      <c r="M352" s="282"/>
      <c r="N352" s="282"/>
      <c r="O352" s="282"/>
      <c r="P352" s="282"/>
      <c r="Q352" s="282"/>
      <c r="R352" s="282"/>
      <c r="S352" s="233"/>
      <c r="T352" s="282"/>
      <c r="U352" s="282"/>
      <c r="V352" s="282"/>
      <c r="W352" s="233"/>
      <c r="X352" s="223"/>
      <c r="Y352" s="282"/>
      <c r="Z352" s="282"/>
      <c r="AA352" s="282"/>
    </row>
    <row r="353" spans="1:27" s="8" customFormat="1" ht="24" customHeight="1">
      <c r="A353" s="223">
        <v>205</v>
      </c>
      <c r="B353" s="223" t="s">
        <v>433</v>
      </c>
      <c r="C353" s="221">
        <v>784</v>
      </c>
      <c r="D353" s="339">
        <v>46</v>
      </c>
      <c r="E353" s="221">
        <v>34</v>
      </c>
      <c r="F353" s="223" t="s">
        <v>2453</v>
      </c>
      <c r="G353" s="223">
        <v>13</v>
      </c>
      <c r="H353" s="223">
        <v>3</v>
      </c>
      <c r="I353" s="223">
        <v>60</v>
      </c>
      <c r="J353" s="236">
        <f>SUM(G353*400+H353*100+I353)</f>
        <v>5560</v>
      </c>
      <c r="K353" s="233"/>
      <c r="L353" s="236">
        <f t="shared" si="11"/>
        <v>5560</v>
      </c>
      <c r="M353" s="282"/>
      <c r="N353" s="282"/>
      <c r="O353" s="282"/>
      <c r="P353" s="282"/>
      <c r="Q353" s="282"/>
      <c r="R353" s="282"/>
      <c r="S353" s="233"/>
      <c r="T353" s="282"/>
      <c r="U353" s="282"/>
      <c r="V353" s="282"/>
      <c r="W353" s="233"/>
      <c r="X353" s="223">
        <v>205</v>
      </c>
      <c r="Y353" s="282" t="s">
        <v>63</v>
      </c>
      <c r="Z353" s="282" t="s">
        <v>2847</v>
      </c>
      <c r="AA353" s="282" t="s">
        <v>2848</v>
      </c>
    </row>
    <row r="354" spans="1:27" s="8" customFormat="1" ht="19.8" customHeight="1">
      <c r="A354" s="223"/>
      <c r="B354" s="223"/>
      <c r="C354" s="221"/>
      <c r="D354" s="339"/>
      <c r="E354" s="221"/>
      <c r="F354" s="223"/>
      <c r="G354" s="223"/>
      <c r="H354" s="223"/>
      <c r="I354" s="223"/>
      <c r="J354" s="236"/>
      <c r="K354" s="233"/>
      <c r="L354" s="236">
        <f t="shared" si="11"/>
        <v>0</v>
      </c>
      <c r="M354" s="282"/>
      <c r="N354" s="282"/>
      <c r="O354" s="282"/>
      <c r="P354" s="282"/>
      <c r="Q354" s="282"/>
      <c r="R354" s="282"/>
      <c r="S354" s="233"/>
      <c r="T354" s="282"/>
      <c r="U354" s="282"/>
      <c r="V354" s="282"/>
      <c r="W354" s="233"/>
      <c r="X354" s="223"/>
      <c r="Y354" s="282"/>
      <c r="Z354" s="282"/>
      <c r="AA354" s="282" t="s">
        <v>2849</v>
      </c>
    </row>
    <row r="355" spans="1:27" s="8" customFormat="1" ht="26.4" customHeight="1">
      <c r="A355" s="223">
        <v>206</v>
      </c>
      <c r="B355" s="223" t="s">
        <v>433</v>
      </c>
      <c r="C355" s="221">
        <v>1153</v>
      </c>
      <c r="D355" s="339">
        <v>74</v>
      </c>
      <c r="E355" s="221">
        <v>53</v>
      </c>
      <c r="F355" s="223" t="s">
        <v>2453</v>
      </c>
      <c r="G355" s="223">
        <v>11</v>
      </c>
      <c r="H355" s="279" t="s">
        <v>73</v>
      </c>
      <c r="I355" s="223">
        <v>33</v>
      </c>
      <c r="J355" s="236">
        <f>SUM(G355*400+I355)</f>
        <v>4433</v>
      </c>
      <c r="K355" s="233"/>
      <c r="L355" s="236">
        <f t="shared" si="11"/>
        <v>4433</v>
      </c>
      <c r="M355" s="282"/>
      <c r="N355" s="282"/>
      <c r="O355" s="282"/>
      <c r="P355" s="282"/>
      <c r="Q355" s="282"/>
      <c r="R355" s="282"/>
      <c r="S355" s="233"/>
      <c r="T355" s="282"/>
      <c r="U355" s="282"/>
      <c r="V355" s="282"/>
      <c r="W355" s="233"/>
      <c r="X355" s="223">
        <v>206</v>
      </c>
      <c r="Y355" s="282" t="s">
        <v>70</v>
      </c>
      <c r="Z355" s="282" t="s">
        <v>2850</v>
      </c>
      <c r="AA355" s="282" t="s">
        <v>2851</v>
      </c>
    </row>
    <row r="356" spans="1:27" s="8" customFormat="1" ht="26.4" customHeight="1">
      <c r="A356" s="223"/>
      <c r="B356" s="223"/>
      <c r="C356" s="221"/>
      <c r="D356" s="339"/>
      <c r="E356" s="221"/>
      <c r="F356" s="223"/>
      <c r="G356" s="223"/>
      <c r="H356" s="223"/>
      <c r="I356" s="223"/>
      <c r="J356" s="236"/>
      <c r="K356" s="233"/>
      <c r="L356" s="236">
        <f t="shared" si="11"/>
        <v>0</v>
      </c>
      <c r="M356" s="282"/>
      <c r="N356" s="282"/>
      <c r="O356" s="282"/>
      <c r="P356" s="282"/>
      <c r="Q356" s="282"/>
      <c r="R356" s="282"/>
      <c r="S356" s="233"/>
      <c r="T356" s="282"/>
      <c r="U356" s="282"/>
      <c r="V356" s="282"/>
      <c r="W356" s="233"/>
      <c r="X356" s="223"/>
      <c r="Y356" s="282"/>
      <c r="Z356" s="282"/>
      <c r="AA356" s="282" t="s">
        <v>2852</v>
      </c>
    </row>
    <row r="357" spans="1:27" s="8" customFormat="1" ht="26.4" customHeight="1">
      <c r="A357" s="223">
        <v>207</v>
      </c>
      <c r="B357" s="223" t="s">
        <v>433</v>
      </c>
      <c r="C357" s="221">
        <v>1573</v>
      </c>
      <c r="D357" s="339">
        <v>16</v>
      </c>
      <c r="E357" s="221">
        <v>73</v>
      </c>
      <c r="F357" s="223" t="s">
        <v>2453</v>
      </c>
      <c r="G357" s="223">
        <v>16</v>
      </c>
      <c r="H357" s="223">
        <v>3</v>
      </c>
      <c r="I357" s="223">
        <v>11</v>
      </c>
      <c r="J357" s="236">
        <f>SUM(G357*400+H357*100+I357)</f>
        <v>6711</v>
      </c>
      <c r="K357" s="233"/>
      <c r="L357" s="236">
        <f t="shared" si="11"/>
        <v>6711</v>
      </c>
      <c r="M357" s="282"/>
      <c r="N357" s="282"/>
      <c r="O357" s="282"/>
      <c r="P357" s="282"/>
      <c r="Q357" s="282"/>
      <c r="R357" s="282"/>
      <c r="S357" s="233"/>
      <c r="T357" s="282"/>
      <c r="U357" s="282"/>
      <c r="V357" s="282"/>
      <c r="W357" s="233"/>
      <c r="X357" s="223">
        <v>207</v>
      </c>
      <c r="Y357" s="282" t="s">
        <v>70</v>
      </c>
      <c r="Z357" s="282" t="s">
        <v>2853</v>
      </c>
      <c r="AA357" s="282" t="s">
        <v>2854</v>
      </c>
    </row>
    <row r="358" spans="1:27" s="8" customFormat="1" ht="26.4" customHeight="1">
      <c r="A358" s="223">
        <v>208</v>
      </c>
      <c r="B358" s="223" t="s">
        <v>433</v>
      </c>
      <c r="C358" s="221">
        <v>1149</v>
      </c>
      <c r="D358" s="339">
        <v>98</v>
      </c>
      <c r="E358" s="221">
        <v>49</v>
      </c>
      <c r="F358" s="223" t="s">
        <v>2453</v>
      </c>
      <c r="G358" s="223">
        <v>12</v>
      </c>
      <c r="H358" s="223">
        <v>2</v>
      </c>
      <c r="I358" s="223">
        <v>91</v>
      </c>
      <c r="J358" s="236">
        <f>SUM(G358*400+H358*100+I358)</f>
        <v>5091</v>
      </c>
      <c r="K358" s="233"/>
      <c r="L358" s="236">
        <f t="shared" si="11"/>
        <v>5091</v>
      </c>
      <c r="M358" s="282"/>
      <c r="N358" s="282"/>
      <c r="O358" s="282"/>
      <c r="P358" s="282"/>
      <c r="Q358" s="282"/>
      <c r="R358" s="282"/>
      <c r="S358" s="233"/>
      <c r="T358" s="282"/>
      <c r="U358" s="282"/>
      <c r="V358" s="282"/>
      <c r="W358" s="233"/>
      <c r="X358" s="223">
        <v>208</v>
      </c>
      <c r="Y358" s="282" t="s">
        <v>86</v>
      </c>
      <c r="Z358" s="282" t="s">
        <v>2855</v>
      </c>
      <c r="AA358" s="282" t="s">
        <v>2856</v>
      </c>
    </row>
    <row r="359" spans="1:27" s="8" customFormat="1" ht="26.4" customHeight="1">
      <c r="A359" s="223">
        <v>209</v>
      </c>
      <c r="B359" s="223" t="s">
        <v>433</v>
      </c>
      <c r="C359" s="221">
        <v>4435</v>
      </c>
      <c r="D359" s="339">
        <v>7</v>
      </c>
      <c r="E359" s="221">
        <v>35</v>
      </c>
      <c r="F359" s="223" t="s">
        <v>2453</v>
      </c>
      <c r="G359" s="223">
        <v>10</v>
      </c>
      <c r="H359" s="279" t="s">
        <v>73</v>
      </c>
      <c r="I359" s="279" t="s">
        <v>73</v>
      </c>
      <c r="J359" s="236">
        <v>4000</v>
      </c>
      <c r="K359" s="233"/>
      <c r="L359" s="236">
        <f t="shared" si="11"/>
        <v>4000</v>
      </c>
      <c r="M359" s="282"/>
      <c r="N359" s="282"/>
      <c r="O359" s="282"/>
      <c r="P359" s="282"/>
      <c r="Q359" s="282"/>
      <c r="R359" s="282"/>
      <c r="S359" s="233"/>
      <c r="T359" s="282"/>
      <c r="U359" s="282"/>
      <c r="V359" s="282"/>
      <c r="W359" s="233"/>
      <c r="X359" s="223">
        <v>209</v>
      </c>
      <c r="Y359" s="282" t="s">
        <v>63</v>
      </c>
      <c r="Z359" s="282" t="s">
        <v>3087</v>
      </c>
      <c r="AA359" s="282" t="s">
        <v>2857</v>
      </c>
    </row>
    <row r="360" spans="1:27" s="8" customFormat="1" ht="26.4" customHeight="1">
      <c r="A360" s="223">
        <v>210</v>
      </c>
      <c r="B360" s="223" t="s">
        <v>433</v>
      </c>
      <c r="C360" s="221">
        <v>8254</v>
      </c>
      <c r="D360" s="339">
        <v>169</v>
      </c>
      <c r="E360" s="221">
        <v>54</v>
      </c>
      <c r="F360" s="223" t="s">
        <v>2453</v>
      </c>
      <c r="G360" s="223">
        <v>5</v>
      </c>
      <c r="H360" s="279" t="s">
        <v>73</v>
      </c>
      <c r="I360" s="223">
        <v>39</v>
      </c>
      <c r="J360" s="236">
        <f>SUM(G360*400+I360)</f>
        <v>2039</v>
      </c>
      <c r="K360" s="233"/>
      <c r="L360" s="236">
        <f t="shared" si="11"/>
        <v>2039</v>
      </c>
      <c r="M360" s="282"/>
      <c r="N360" s="282"/>
      <c r="O360" s="282"/>
      <c r="P360" s="282"/>
      <c r="Q360" s="282"/>
      <c r="R360" s="282"/>
      <c r="S360" s="233"/>
      <c r="T360" s="282"/>
      <c r="U360" s="282"/>
      <c r="V360" s="282"/>
      <c r="W360" s="233"/>
      <c r="X360" s="223">
        <v>210</v>
      </c>
      <c r="Y360" s="282" t="s">
        <v>63</v>
      </c>
      <c r="Z360" s="282" t="s">
        <v>2858</v>
      </c>
      <c r="AA360" s="282" t="s">
        <v>2859</v>
      </c>
    </row>
    <row r="361" spans="1:27" s="8" customFormat="1" ht="26.4" customHeight="1">
      <c r="A361" s="223">
        <v>211</v>
      </c>
      <c r="B361" s="223" t="s">
        <v>433</v>
      </c>
      <c r="C361" s="221">
        <v>1040</v>
      </c>
      <c r="D361" s="339">
        <v>117</v>
      </c>
      <c r="E361" s="221">
        <v>40</v>
      </c>
      <c r="F361" s="223" t="s">
        <v>2453</v>
      </c>
      <c r="G361" s="223">
        <v>8</v>
      </c>
      <c r="H361" s="279" t="s">
        <v>73</v>
      </c>
      <c r="I361" s="223">
        <v>80</v>
      </c>
      <c r="J361" s="236">
        <f>SUM(G361*400+I361)</f>
        <v>3280</v>
      </c>
      <c r="K361" s="233"/>
      <c r="L361" s="236">
        <f t="shared" si="11"/>
        <v>3280</v>
      </c>
      <c r="M361" s="282"/>
      <c r="N361" s="282"/>
      <c r="O361" s="282"/>
      <c r="P361" s="282"/>
      <c r="Q361" s="282"/>
      <c r="R361" s="282"/>
      <c r="S361" s="233"/>
      <c r="T361" s="282"/>
      <c r="U361" s="282"/>
      <c r="V361" s="282"/>
      <c r="W361" s="233"/>
      <c r="X361" s="223">
        <v>211</v>
      </c>
      <c r="Y361" s="282" t="s">
        <v>86</v>
      </c>
      <c r="Z361" s="282" t="s">
        <v>2860</v>
      </c>
      <c r="AA361" s="282" t="s">
        <v>2861</v>
      </c>
    </row>
    <row r="362" spans="1:27" s="8" customFormat="1" ht="24" customHeight="1">
      <c r="A362" s="223">
        <v>212</v>
      </c>
      <c r="B362" s="223" t="s">
        <v>433</v>
      </c>
      <c r="C362" s="221">
        <v>8255</v>
      </c>
      <c r="D362" s="339">
        <v>170</v>
      </c>
      <c r="E362" s="221">
        <v>55</v>
      </c>
      <c r="F362" s="223" t="s">
        <v>2453</v>
      </c>
      <c r="G362" s="223">
        <v>5</v>
      </c>
      <c r="H362" s="223">
        <v>2</v>
      </c>
      <c r="I362" s="223">
        <v>32</v>
      </c>
      <c r="J362" s="236">
        <f>SUM(G362*400+H362*100+I362)</f>
        <v>2232</v>
      </c>
      <c r="K362" s="233"/>
      <c r="L362" s="236">
        <f t="shared" si="11"/>
        <v>2232</v>
      </c>
      <c r="M362" s="282"/>
      <c r="N362" s="282"/>
      <c r="O362" s="282"/>
      <c r="P362" s="282"/>
      <c r="Q362" s="282"/>
      <c r="R362" s="282"/>
      <c r="S362" s="233"/>
      <c r="T362" s="282"/>
      <c r="U362" s="282"/>
      <c r="V362" s="282"/>
      <c r="W362" s="233"/>
      <c r="X362" s="223">
        <v>212</v>
      </c>
      <c r="Y362" s="282" t="s">
        <v>70</v>
      </c>
      <c r="Z362" s="282" t="s">
        <v>2862</v>
      </c>
      <c r="AA362" s="282" t="s">
        <v>2863</v>
      </c>
    </row>
    <row r="363" spans="1:27" s="8" customFormat="1" ht="24" customHeight="1">
      <c r="A363" s="223">
        <v>213</v>
      </c>
      <c r="B363" s="223" t="s">
        <v>433</v>
      </c>
      <c r="C363" s="221">
        <v>5277</v>
      </c>
      <c r="D363" s="339">
        <v>93</v>
      </c>
      <c r="E363" s="221">
        <v>77</v>
      </c>
      <c r="F363" s="223" t="s">
        <v>2453</v>
      </c>
      <c r="G363" s="223">
        <v>9</v>
      </c>
      <c r="H363" s="223">
        <v>2</v>
      </c>
      <c r="I363" s="279" t="s">
        <v>73</v>
      </c>
      <c r="J363" s="236">
        <f>SUM(G363*400+H363*100)</f>
        <v>3800</v>
      </c>
      <c r="K363" s="233"/>
      <c r="L363" s="236">
        <f t="shared" si="11"/>
        <v>3800</v>
      </c>
      <c r="M363" s="282"/>
      <c r="N363" s="282"/>
      <c r="O363" s="282"/>
      <c r="P363" s="282"/>
      <c r="Q363" s="282"/>
      <c r="R363" s="282"/>
      <c r="S363" s="233"/>
      <c r="T363" s="282"/>
      <c r="U363" s="282"/>
      <c r="V363" s="282"/>
      <c r="W363" s="233"/>
      <c r="X363" s="223">
        <v>213</v>
      </c>
      <c r="Y363" s="282" t="s">
        <v>70</v>
      </c>
      <c r="Z363" s="282" t="s">
        <v>2864</v>
      </c>
      <c r="AA363" s="282" t="s">
        <v>2865</v>
      </c>
    </row>
    <row r="364" spans="1:27" s="8" customFormat="1" ht="24" customHeight="1">
      <c r="A364" s="223"/>
      <c r="B364" s="223" t="s">
        <v>433</v>
      </c>
      <c r="C364" s="221">
        <v>8253</v>
      </c>
      <c r="D364" s="339">
        <v>168</v>
      </c>
      <c r="E364" s="221">
        <v>53</v>
      </c>
      <c r="F364" s="223"/>
      <c r="G364" s="223">
        <v>9</v>
      </c>
      <c r="H364" s="223">
        <v>3</v>
      </c>
      <c r="I364" s="223">
        <v>85</v>
      </c>
      <c r="J364" s="236">
        <f>SUM(G364*400+H364*100+I364)</f>
        <v>3985</v>
      </c>
      <c r="K364" s="233"/>
      <c r="L364" s="236">
        <f t="shared" si="11"/>
        <v>3985</v>
      </c>
      <c r="M364" s="282"/>
      <c r="N364" s="282"/>
      <c r="O364" s="282"/>
      <c r="P364" s="282"/>
      <c r="Q364" s="282"/>
      <c r="R364" s="282"/>
      <c r="S364" s="233"/>
      <c r="T364" s="282"/>
      <c r="U364" s="282"/>
      <c r="V364" s="282"/>
      <c r="W364" s="233"/>
      <c r="X364" s="223"/>
      <c r="Y364" s="282"/>
      <c r="Z364" s="282"/>
      <c r="AA364" s="282"/>
    </row>
    <row r="365" spans="1:27" s="8" customFormat="1" ht="24" customHeight="1">
      <c r="A365" s="223">
        <v>214</v>
      </c>
      <c r="B365" s="223" t="s">
        <v>433</v>
      </c>
      <c r="C365" s="221">
        <v>5820</v>
      </c>
      <c r="D365" s="339">
        <v>105</v>
      </c>
      <c r="E365" s="221">
        <v>20</v>
      </c>
      <c r="F365" s="223" t="s">
        <v>2453</v>
      </c>
      <c r="G365" s="223">
        <v>13</v>
      </c>
      <c r="H365" s="279" t="s">
        <v>73</v>
      </c>
      <c r="I365" s="279" t="s">
        <v>73</v>
      </c>
      <c r="J365" s="236">
        <f>SUM(G365*400)</f>
        <v>5200</v>
      </c>
      <c r="K365" s="233"/>
      <c r="L365" s="236">
        <f t="shared" si="11"/>
        <v>5200</v>
      </c>
      <c r="M365" s="282"/>
      <c r="N365" s="282"/>
      <c r="O365" s="282"/>
      <c r="P365" s="282"/>
      <c r="Q365" s="282"/>
      <c r="R365" s="282"/>
      <c r="S365" s="233"/>
      <c r="T365" s="282"/>
      <c r="U365" s="282"/>
      <c r="V365" s="282"/>
      <c r="W365" s="233"/>
      <c r="X365" s="223">
        <v>214</v>
      </c>
      <c r="Y365" s="282" t="s">
        <v>70</v>
      </c>
      <c r="Z365" s="282" t="s">
        <v>2866</v>
      </c>
      <c r="AA365" s="282" t="s">
        <v>2867</v>
      </c>
    </row>
    <row r="366" spans="1:27" s="8" customFormat="1" ht="24" customHeight="1">
      <c r="A366" s="223"/>
      <c r="B366" s="223"/>
      <c r="C366" s="221"/>
      <c r="D366" s="339"/>
      <c r="E366" s="221"/>
      <c r="F366" s="223"/>
      <c r="G366" s="223"/>
      <c r="H366" s="223"/>
      <c r="I366" s="223"/>
      <c r="J366" s="236"/>
      <c r="K366" s="233"/>
      <c r="L366" s="236">
        <f t="shared" si="11"/>
        <v>0</v>
      </c>
      <c r="M366" s="282"/>
      <c r="N366" s="282"/>
      <c r="O366" s="282"/>
      <c r="P366" s="282"/>
      <c r="Q366" s="282"/>
      <c r="R366" s="282"/>
      <c r="S366" s="233"/>
      <c r="T366" s="282"/>
      <c r="U366" s="282"/>
      <c r="V366" s="282"/>
      <c r="W366" s="233"/>
      <c r="X366" s="223"/>
      <c r="Y366" s="282"/>
      <c r="Z366" s="282"/>
      <c r="AA366" s="282" t="s">
        <v>610</v>
      </c>
    </row>
    <row r="367" spans="1:27" s="8" customFormat="1" ht="24" customHeight="1">
      <c r="A367" s="223">
        <v>215</v>
      </c>
      <c r="B367" s="223" t="s">
        <v>433</v>
      </c>
      <c r="C367" s="221">
        <v>1152</v>
      </c>
      <c r="D367" s="339">
        <v>55</v>
      </c>
      <c r="E367" s="221">
        <v>52</v>
      </c>
      <c r="F367" s="223" t="s">
        <v>2453</v>
      </c>
      <c r="G367" s="223">
        <v>27</v>
      </c>
      <c r="H367" s="279" t="s">
        <v>73</v>
      </c>
      <c r="I367" s="223">
        <v>93</v>
      </c>
      <c r="J367" s="236">
        <f>SUM(G367*400+I367)</f>
        <v>10893</v>
      </c>
      <c r="K367" s="233"/>
      <c r="L367" s="236">
        <f t="shared" si="11"/>
        <v>10893</v>
      </c>
      <c r="M367" s="282"/>
      <c r="N367" s="282"/>
      <c r="O367" s="282"/>
      <c r="P367" s="282"/>
      <c r="Q367" s="282"/>
      <c r="R367" s="282"/>
      <c r="S367" s="233"/>
      <c r="T367" s="282"/>
      <c r="U367" s="282"/>
      <c r="V367" s="282"/>
      <c r="W367" s="233"/>
      <c r="X367" s="223">
        <v>215</v>
      </c>
      <c r="Y367" s="282" t="s">
        <v>63</v>
      </c>
      <c r="Z367" s="282" t="s">
        <v>2868</v>
      </c>
      <c r="AA367" s="282" t="s">
        <v>2869</v>
      </c>
    </row>
    <row r="368" spans="1:27" s="8" customFormat="1" ht="24" customHeight="1">
      <c r="A368" s="223">
        <v>216</v>
      </c>
      <c r="B368" s="223" t="s">
        <v>433</v>
      </c>
      <c r="C368" s="221">
        <v>1078</v>
      </c>
      <c r="D368" s="339">
        <v>138</v>
      </c>
      <c r="E368" s="221">
        <v>78</v>
      </c>
      <c r="F368" s="223" t="s">
        <v>2453</v>
      </c>
      <c r="G368" s="223">
        <v>11</v>
      </c>
      <c r="H368" s="223">
        <v>1</v>
      </c>
      <c r="I368" s="223">
        <v>11</v>
      </c>
      <c r="J368" s="236">
        <f>SUM(G368*400+H368*100+I368)</f>
        <v>4511</v>
      </c>
      <c r="K368" s="233"/>
      <c r="L368" s="236">
        <f t="shared" si="11"/>
        <v>4511</v>
      </c>
      <c r="M368" s="282"/>
      <c r="N368" s="282"/>
      <c r="O368" s="282"/>
      <c r="P368" s="282"/>
      <c r="Q368" s="282"/>
      <c r="R368" s="282"/>
      <c r="S368" s="233"/>
      <c r="T368" s="282"/>
      <c r="U368" s="282"/>
      <c r="V368" s="282"/>
      <c r="W368" s="233"/>
      <c r="X368" s="223">
        <v>216</v>
      </c>
      <c r="Y368" s="282" t="s">
        <v>86</v>
      </c>
      <c r="Z368" s="282" t="s">
        <v>2870</v>
      </c>
      <c r="AA368" s="282" t="s">
        <v>2871</v>
      </c>
    </row>
    <row r="369" spans="1:27" s="8" customFormat="1" ht="24" customHeight="1">
      <c r="A369" s="223"/>
      <c r="B369" s="223" t="s">
        <v>433</v>
      </c>
      <c r="C369" s="221">
        <v>1478</v>
      </c>
      <c r="D369" s="339">
        <v>114</v>
      </c>
      <c r="E369" s="221">
        <v>78</v>
      </c>
      <c r="F369" s="223"/>
      <c r="G369" s="223">
        <v>8</v>
      </c>
      <c r="H369" s="223">
        <v>1</v>
      </c>
      <c r="I369" s="279" t="s">
        <v>574</v>
      </c>
      <c r="J369" s="236">
        <f>SUM(G369*400+H369*100+I369)</f>
        <v>3308</v>
      </c>
      <c r="K369" s="233"/>
      <c r="L369" s="236">
        <f t="shared" si="11"/>
        <v>3308</v>
      </c>
      <c r="M369" s="282"/>
      <c r="N369" s="282"/>
      <c r="O369" s="282"/>
      <c r="P369" s="282"/>
      <c r="Q369" s="282"/>
      <c r="R369" s="282"/>
      <c r="S369" s="233"/>
      <c r="T369" s="282"/>
      <c r="U369" s="282"/>
      <c r="V369" s="282"/>
      <c r="W369" s="233"/>
      <c r="X369" s="223"/>
      <c r="Y369" s="282"/>
      <c r="Z369" s="282"/>
      <c r="AA369" s="282"/>
    </row>
    <row r="370" spans="1:27" s="8" customFormat="1" ht="24" customHeight="1">
      <c r="A370" s="223">
        <v>217</v>
      </c>
      <c r="B370" s="223" t="s">
        <v>433</v>
      </c>
      <c r="C370" s="221">
        <v>8253</v>
      </c>
      <c r="D370" s="339">
        <v>168</v>
      </c>
      <c r="E370" s="221">
        <v>53</v>
      </c>
      <c r="F370" s="223" t="s">
        <v>2453</v>
      </c>
      <c r="G370" s="223">
        <v>9</v>
      </c>
      <c r="H370" s="223">
        <v>3</v>
      </c>
      <c r="I370" s="223">
        <v>85</v>
      </c>
      <c r="J370" s="236">
        <f>SUM(G370*400+H370*100+I370)</f>
        <v>3985</v>
      </c>
      <c r="K370" s="233"/>
      <c r="L370" s="236">
        <f t="shared" si="11"/>
        <v>3985</v>
      </c>
      <c r="M370" s="282"/>
      <c r="N370" s="282"/>
      <c r="O370" s="282"/>
      <c r="P370" s="282"/>
      <c r="Q370" s="282"/>
      <c r="R370" s="282"/>
      <c r="S370" s="233"/>
      <c r="T370" s="282"/>
      <c r="U370" s="282"/>
      <c r="V370" s="282"/>
      <c r="W370" s="233"/>
      <c r="X370" s="223">
        <v>217</v>
      </c>
      <c r="Y370" s="282" t="s">
        <v>86</v>
      </c>
      <c r="Z370" s="282" t="s">
        <v>2872</v>
      </c>
      <c r="AA370" s="282" t="s">
        <v>2865</v>
      </c>
    </row>
    <row r="371" spans="1:27" s="8" customFormat="1" ht="24" customHeight="1">
      <c r="A371" s="223">
        <v>218</v>
      </c>
      <c r="B371" s="223" t="s">
        <v>471</v>
      </c>
      <c r="C371" s="221">
        <v>76896</v>
      </c>
      <c r="D371" s="339">
        <v>25</v>
      </c>
      <c r="E371" s="221">
        <v>1146</v>
      </c>
      <c r="F371" s="223" t="s">
        <v>2453</v>
      </c>
      <c r="G371" s="223">
        <v>4</v>
      </c>
      <c r="H371" s="279" t="s">
        <v>73</v>
      </c>
      <c r="I371" s="223">
        <v>55</v>
      </c>
      <c r="J371" s="236">
        <f>SUM(G371*400+I371)</f>
        <v>1655</v>
      </c>
      <c r="K371" s="233"/>
      <c r="L371" s="236">
        <f t="shared" si="11"/>
        <v>1655</v>
      </c>
      <c r="M371" s="282"/>
      <c r="N371" s="282"/>
      <c r="O371" s="282"/>
      <c r="P371" s="282"/>
      <c r="Q371" s="282"/>
      <c r="R371" s="282"/>
      <c r="S371" s="233"/>
      <c r="T371" s="282"/>
      <c r="U371" s="282"/>
      <c r="V371" s="282"/>
      <c r="W371" s="233"/>
      <c r="X371" s="223">
        <v>218</v>
      </c>
      <c r="Y371" s="282" t="s">
        <v>63</v>
      </c>
      <c r="Z371" s="282" t="s">
        <v>2873</v>
      </c>
      <c r="AA371" s="282" t="s">
        <v>2874</v>
      </c>
    </row>
    <row r="372" spans="1:27" s="8" customFormat="1" ht="24" customHeight="1">
      <c r="A372" s="223">
        <v>219</v>
      </c>
      <c r="B372" s="223" t="s">
        <v>433</v>
      </c>
      <c r="C372" s="221">
        <v>7791</v>
      </c>
      <c r="D372" s="339">
        <v>160</v>
      </c>
      <c r="E372" s="221">
        <v>91</v>
      </c>
      <c r="F372" s="223" t="s">
        <v>2453</v>
      </c>
      <c r="G372" s="223">
        <v>11</v>
      </c>
      <c r="H372" s="279" t="s">
        <v>73</v>
      </c>
      <c r="I372" s="279" t="s">
        <v>73</v>
      </c>
      <c r="J372" s="236">
        <v>4400</v>
      </c>
      <c r="K372" s="233"/>
      <c r="L372" s="236">
        <f t="shared" si="11"/>
        <v>4400</v>
      </c>
      <c r="M372" s="282"/>
      <c r="N372" s="282"/>
      <c r="O372" s="282"/>
      <c r="P372" s="282"/>
      <c r="Q372" s="282"/>
      <c r="R372" s="282"/>
      <c r="S372" s="233"/>
      <c r="T372" s="282"/>
      <c r="U372" s="282"/>
      <c r="V372" s="282"/>
      <c r="W372" s="233"/>
      <c r="X372" s="223">
        <v>219</v>
      </c>
      <c r="Y372" s="282" t="s">
        <v>70</v>
      </c>
      <c r="Z372" s="282" t="s">
        <v>2875</v>
      </c>
      <c r="AA372" s="282" t="s">
        <v>2876</v>
      </c>
    </row>
    <row r="373" spans="1:27" s="8" customFormat="1" ht="24" customHeight="1">
      <c r="A373" s="223">
        <v>220</v>
      </c>
      <c r="B373" s="223" t="s">
        <v>433</v>
      </c>
      <c r="C373" s="221">
        <v>1002</v>
      </c>
      <c r="D373" s="339">
        <v>34</v>
      </c>
      <c r="E373" s="221">
        <v>2</v>
      </c>
      <c r="F373" s="223" t="s">
        <v>2453</v>
      </c>
      <c r="G373" s="223">
        <v>8</v>
      </c>
      <c r="H373" s="223">
        <v>1</v>
      </c>
      <c r="I373" s="223">
        <v>80</v>
      </c>
      <c r="J373" s="236">
        <f>SUM(G373*400+H373*100+I373)</f>
        <v>3380</v>
      </c>
      <c r="K373" s="233"/>
      <c r="L373" s="236">
        <f t="shared" si="11"/>
        <v>3380</v>
      </c>
      <c r="M373" s="282"/>
      <c r="N373" s="282"/>
      <c r="O373" s="282"/>
      <c r="P373" s="282"/>
      <c r="Q373" s="282"/>
      <c r="R373" s="282"/>
      <c r="S373" s="233"/>
      <c r="T373" s="282"/>
      <c r="U373" s="282"/>
      <c r="V373" s="282"/>
      <c r="W373" s="233"/>
      <c r="X373" s="223">
        <v>220</v>
      </c>
      <c r="Y373" s="282" t="s">
        <v>70</v>
      </c>
      <c r="Z373" s="282" t="s">
        <v>2877</v>
      </c>
      <c r="AA373" s="282" t="s">
        <v>2878</v>
      </c>
    </row>
    <row r="374" spans="1:27" s="8" customFormat="1" ht="23.4" customHeight="1">
      <c r="A374" s="223">
        <v>221</v>
      </c>
      <c r="B374" s="223" t="s">
        <v>433</v>
      </c>
      <c r="C374" s="221">
        <v>807</v>
      </c>
      <c r="D374" s="339">
        <v>69</v>
      </c>
      <c r="E374" s="221">
        <v>7</v>
      </c>
      <c r="F374" s="223" t="s">
        <v>2453</v>
      </c>
      <c r="G374" s="223">
        <v>16</v>
      </c>
      <c r="H374" s="223">
        <v>3</v>
      </c>
      <c r="I374" s="223">
        <v>63</v>
      </c>
      <c r="J374" s="236">
        <f>SUM(G374*400+H374*100+I374)</f>
        <v>6763</v>
      </c>
      <c r="K374" s="233"/>
      <c r="L374" s="236">
        <f t="shared" si="11"/>
        <v>6763</v>
      </c>
      <c r="M374" s="282"/>
      <c r="N374" s="282"/>
      <c r="O374" s="282"/>
      <c r="P374" s="282"/>
      <c r="Q374" s="282"/>
      <c r="R374" s="282"/>
      <c r="S374" s="233"/>
      <c r="T374" s="282"/>
      <c r="U374" s="282"/>
      <c r="V374" s="282"/>
      <c r="W374" s="233"/>
      <c r="X374" s="223">
        <v>221</v>
      </c>
      <c r="Y374" s="282" t="s">
        <v>63</v>
      </c>
      <c r="Z374" s="282" t="s">
        <v>2879</v>
      </c>
      <c r="AA374" s="282" t="s">
        <v>2880</v>
      </c>
    </row>
    <row r="375" spans="1:27" s="8" customFormat="1" ht="23.4" customHeight="1">
      <c r="A375" s="223">
        <v>222</v>
      </c>
      <c r="B375" s="282" t="s">
        <v>83</v>
      </c>
      <c r="C375" s="282" t="s">
        <v>83</v>
      </c>
      <c r="D375" s="282" t="s">
        <v>83</v>
      </c>
      <c r="E375" s="282" t="s">
        <v>83</v>
      </c>
      <c r="F375" s="282" t="s">
        <v>83</v>
      </c>
      <c r="G375" s="342" t="s">
        <v>73</v>
      </c>
      <c r="H375" s="342" t="s">
        <v>73</v>
      </c>
      <c r="I375" s="342" t="s">
        <v>2881</v>
      </c>
      <c r="J375" s="282" t="s">
        <v>83</v>
      </c>
      <c r="K375" s="233"/>
      <c r="L375" s="236">
        <f t="shared" si="11"/>
        <v>2</v>
      </c>
      <c r="M375" s="282"/>
      <c r="N375" s="282"/>
      <c r="O375" s="282"/>
      <c r="P375" s="282"/>
      <c r="Q375" s="282"/>
      <c r="R375" s="282"/>
      <c r="S375" s="233"/>
      <c r="T375" s="282"/>
      <c r="U375" s="282"/>
      <c r="V375" s="282"/>
      <c r="W375" s="233"/>
      <c r="X375" s="223">
        <v>222</v>
      </c>
      <c r="Y375" s="282" t="s">
        <v>83</v>
      </c>
      <c r="Z375" s="282" t="s">
        <v>83</v>
      </c>
      <c r="AA375" s="282" t="s">
        <v>83</v>
      </c>
    </row>
    <row r="376" spans="1:27" s="8" customFormat="1" ht="23.4" customHeight="1">
      <c r="A376" s="223">
        <v>223</v>
      </c>
      <c r="B376" s="223" t="s">
        <v>433</v>
      </c>
      <c r="C376" s="221">
        <v>1075</v>
      </c>
      <c r="D376" s="339">
        <v>125</v>
      </c>
      <c r="E376" s="221">
        <v>75</v>
      </c>
      <c r="F376" s="223" t="s">
        <v>2453</v>
      </c>
      <c r="G376" s="223">
        <v>9</v>
      </c>
      <c r="H376" s="223">
        <v>3</v>
      </c>
      <c r="I376" s="223">
        <v>51</v>
      </c>
      <c r="J376" s="236">
        <f>SUM(G376*400+H376*100+I376)</f>
        <v>3951</v>
      </c>
      <c r="K376" s="233"/>
      <c r="L376" s="236">
        <f t="shared" si="11"/>
        <v>3951</v>
      </c>
      <c r="M376" s="282"/>
      <c r="N376" s="282"/>
      <c r="O376" s="282"/>
      <c r="P376" s="282"/>
      <c r="Q376" s="282"/>
      <c r="R376" s="282"/>
      <c r="S376" s="233"/>
      <c r="T376" s="282"/>
      <c r="U376" s="282"/>
      <c r="V376" s="282"/>
      <c r="W376" s="233"/>
      <c r="X376" s="223">
        <v>223</v>
      </c>
      <c r="Y376" s="282" t="s">
        <v>86</v>
      </c>
      <c r="Z376" s="282" t="s">
        <v>2882</v>
      </c>
      <c r="AA376" s="282" t="s">
        <v>2883</v>
      </c>
    </row>
    <row r="377" spans="1:27" s="8" customFormat="1" ht="23.4" customHeight="1">
      <c r="A377" s="223">
        <v>224</v>
      </c>
      <c r="B377" s="223" t="s">
        <v>433</v>
      </c>
      <c r="C377" s="221">
        <v>8090</v>
      </c>
      <c r="D377" s="339">
        <v>165</v>
      </c>
      <c r="E377" s="221">
        <v>90</v>
      </c>
      <c r="F377" s="223" t="s">
        <v>2453</v>
      </c>
      <c r="G377" s="223">
        <v>5</v>
      </c>
      <c r="H377" s="279" t="s">
        <v>73</v>
      </c>
      <c r="I377" s="279" t="s">
        <v>73</v>
      </c>
      <c r="J377" s="236">
        <v>2000</v>
      </c>
      <c r="K377" s="233"/>
      <c r="L377" s="236">
        <f t="shared" si="11"/>
        <v>2000</v>
      </c>
      <c r="M377" s="282"/>
      <c r="N377" s="282"/>
      <c r="O377" s="282"/>
      <c r="P377" s="282"/>
      <c r="Q377" s="282"/>
      <c r="R377" s="282"/>
      <c r="S377" s="233"/>
      <c r="T377" s="282"/>
      <c r="U377" s="282"/>
      <c r="V377" s="282"/>
      <c r="W377" s="233"/>
      <c r="X377" s="223">
        <v>224</v>
      </c>
      <c r="Y377" s="282" t="s">
        <v>86</v>
      </c>
      <c r="Z377" s="282" t="s">
        <v>2884</v>
      </c>
      <c r="AA377" s="282" t="s">
        <v>2885</v>
      </c>
    </row>
    <row r="378" spans="1:27" s="8" customFormat="1" ht="23.4" customHeight="1">
      <c r="A378" s="223">
        <v>225</v>
      </c>
      <c r="B378" s="223" t="s">
        <v>433</v>
      </c>
      <c r="C378" s="221">
        <v>3920</v>
      </c>
      <c r="D378" s="339">
        <v>127</v>
      </c>
      <c r="E378" s="221">
        <v>20</v>
      </c>
      <c r="F378" s="223" t="s">
        <v>2453</v>
      </c>
      <c r="G378" s="223">
        <v>26</v>
      </c>
      <c r="H378" s="223">
        <v>2</v>
      </c>
      <c r="I378" s="223">
        <v>91</v>
      </c>
      <c r="J378" s="236">
        <f>SUM(G378*400+H378*100+I378)</f>
        <v>10691</v>
      </c>
      <c r="K378" s="233"/>
      <c r="L378" s="236">
        <f t="shared" si="11"/>
        <v>10691</v>
      </c>
      <c r="M378" s="282"/>
      <c r="N378" s="282"/>
      <c r="O378" s="282"/>
      <c r="P378" s="282"/>
      <c r="Q378" s="282"/>
      <c r="R378" s="282"/>
      <c r="S378" s="233"/>
      <c r="T378" s="282"/>
      <c r="U378" s="282"/>
      <c r="V378" s="282"/>
      <c r="W378" s="233"/>
      <c r="X378" s="223">
        <v>225</v>
      </c>
      <c r="Y378" s="282" t="s">
        <v>63</v>
      </c>
      <c r="Z378" s="282" t="s">
        <v>2886</v>
      </c>
      <c r="AA378" s="12" t="s">
        <v>3102</v>
      </c>
    </row>
    <row r="379" spans="1:27" s="8" customFormat="1" ht="23.4" customHeight="1">
      <c r="A379" s="223">
        <v>226</v>
      </c>
      <c r="B379" s="223" t="s">
        <v>433</v>
      </c>
      <c r="C379" s="221">
        <v>8091</v>
      </c>
      <c r="D379" s="339">
        <v>166</v>
      </c>
      <c r="E379" s="221">
        <v>91</v>
      </c>
      <c r="F379" s="223" t="s">
        <v>2453</v>
      </c>
      <c r="G379" s="223">
        <v>10</v>
      </c>
      <c r="H379" s="223">
        <v>1</v>
      </c>
      <c r="I379" s="223">
        <v>29</v>
      </c>
      <c r="J379" s="236">
        <f>SUM(G379*400+H379*100+I379)</f>
        <v>4129</v>
      </c>
      <c r="K379" s="233"/>
      <c r="L379" s="236">
        <f t="shared" si="11"/>
        <v>4129</v>
      </c>
      <c r="M379" s="282"/>
      <c r="N379" s="282"/>
      <c r="O379" s="282"/>
      <c r="P379" s="282"/>
      <c r="Q379" s="282"/>
      <c r="R379" s="282"/>
      <c r="S379" s="233"/>
      <c r="T379" s="282"/>
      <c r="U379" s="282"/>
      <c r="V379" s="282"/>
      <c r="W379" s="233"/>
      <c r="X379" s="223">
        <v>226</v>
      </c>
      <c r="Y379" s="282" t="s">
        <v>70</v>
      </c>
      <c r="Z379" s="282" t="s">
        <v>2887</v>
      </c>
      <c r="AA379" s="282" t="s">
        <v>2888</v>
      </c>
    </row>
    <row r="380" spans="1:27" s="8" customFormat="1" ht="23.4" customHeight="1">
      <c r="A380" s="223"/>
      <c r="B380" s="223" t="s">
        <v>433</v>
      </c>
      <c r="C380" s="221">
        <v>7178</v>
      </c>
      <c r="D380" s="339">
        <v>120</v>
      </c>
      <c r="E380" s="221">
        <v>78</v>
      </c>
      <c r="F380" s="223"/>
      <c r="G380" s="223">
        <v>5</v>
      </c>
      <c r="H380" s="223">
        <v>3</v>
      </c>
      <c r="I380" s="223">
        <v>68</v>
      </c>
      <c r="J380" s="236">
        <f>SUM(G380*400+H380*100+I380)</f>
        <v>2368</v>
      </c>
      <c r="K380" s="233"/>
      <c r="L380" s="236">
        <f t="shared" si="11"/>
        <v>2368</v>
      </c>
      <c r="M380" s="282"/>
      <c r="N380" s="282"/>
      <c r="O380" s="282"/>
      <c r="P380" s="282"/>
      <c r="Q380" s="282"/>
      <c r="R380" s="282"/>
      <c r="S380" s="233"/>
      <c r="T380" s="282"/>
      <c r="U380" s="282"/>
      <c r="V380" s="282"/>
      <c r="W380" s="233"/>
      <c r="X380" s="223"/>
      <c r="Y380" s="282"/>
      <c r="Z380" s="282"/>
      <c r="AA380" s="282"/>
    </row>
    <row r="381" spans="1:27" s="8" customFormat="1" ht="23.4" customHeight="1">
      <c r="A381" s="223">
        <v>227</v>
      </c>
      <c r="B381" s="223" t="s">
        <v>471</v>
      </c>
      <c r="C381" s="221">
        <v>50844</v>
      </c>
      <c r="D381" s="339">
        <v>2</v>
      </c>
      <c r="E381" s="221">
        <v>389</v>
      </c>
      <c r="F381" s="223" t="s">
        <v>2453</v>
      </c>
      <c r="G381" s="279" t="s">
        <v>73</v>
      </c>
      <c r="H381" s="279" t="s">
        <v>73</v>
      </c>
      <c r="I381" s="223">
        <v>79</v>
      </c>
      <c r="J381" s="236">
        <v>79</v>
      </c>
      <c r="K381" s="233">
        <v>75</v>
      </c>
      <c r="L381" s="236"/>
      <c r="M381" s="282"/>
      <c r="N381" s="282"/>
      <c r="O381" s="282"/>
      <c r="P381" s="282"/>
      <c r="Q381" s="282">
        <v>123</v>
      </c>
      <c r="R381" s="282"/>
      <c r="S381" s="233">
        <v>107</v>
      </c>
      <c r="T381" s="282"/>
      <c r="U381" s="282"/>
      <c r="V381" s="282">
        <v>25</v>
      </c>
      <c r="W381" s="233"/>
      <c r="X381" s="223">
        <v>227</v>
      </c>
      <c r="Y381" s="282" t="s">
        <v>70</v>
      </c>
      <c r="Z381" s="282" t="s">
        <v>2889</v>
      </c>
      <c r="AA381" s="282" t="s">
        <v>2890</v>
      </c>
    </row>
    <row r="382" spans="1:27" s="8" customFormat="1" ht="23.4" customHeight="1">
      <c r="A382" s="223"/>
      <c r="B382" s="223"/>
      <c r="C382" s="221"/>
      <c r="D382" s="339"/>
      <c r="E382" s="221"/>
      <c r="F382" s="223"/>
      <c r="G382" s="223"/>
      <c r="H382" s="223"/>
      <c r="I382" s="223"/>
      <c r="J382" s="236"/>
      <c r="K382" s="233"/>
      <c r="L382" s="236"/>
      <c r="M382" s="282">
        <v>4</v>
      </c>
      <c r="N382" s="282"/>
      <c r="O382" s="282"/>
      <c r="P382" s="282"/>
      <c r="Q382" s="282"/>
      <c r="R382" s="282"/>
      <c r="S382" s="233"/>
      <c r="T382" s="282">
        <v>16</v>
      </c>
      <c r="U382" s="282"/>
      <c r="V382" s="282">
        <v>9</v>
      </c>
      <c r="W382" s="233"/>
      <c r="X382" s="223"/>
      <c r="Y382" s="282"/>
      <c r="Z382" s="282"/>
      <c r="AA382" s="282"/>
    </row>
    <row r="383" spans="1:27" s="8" customFormat="1" ht="23.4" customHeight="1">
      <c r="A383" s="223">
        <v>228</v>
      </c>
      <c r="B383" s="223" t="s">
        <v>106</v>
      </c>
      <c r="C383" s="221"/>
      <c r="D383" s="339"/>
      <c r="E383" s="221"/>
      <c r="F383" s="223" t="s">
        <v>2453</v>
      </c>
      <c r="G383" s="279" t="s">
        <v>73</v>
      </c>
      <c r="H383" s="279" t="s">
        <v>73</v>
      </c>
      <c r="I383" s="223">
        <v>77</v>
      </c>
      <c r="J383" s="236">
        <v>77</v>
      </c>
      <c r="K383" s="233">
        <v>70</v>
      </c>
      <c r="L383" s="236"/>
      <c r="M383" s="282"/>
      <c r="N383" s="282"/>
      <c r="O383" s="282"/>
      <c r="P383" s="282"/>
      <c r="Q383" s="282">
        <v>130</v>
      </c>
      <c r="R383" s="282"/>
      <c r="S383" s="233">
        <v>100</v>
      </c>
      <c r="T383" s="282"/>
      <c r="U383" s="282"/>
      <c r="V383" s="282">
        <v>15</v>
      </c>
      <c r="W383" s="233"/>
      <c r="X383" s="223">
        <v>228</v>
      </c>
      <c r="Y383" s="282" t="s">
        <v>70</v>
      </c>
      <c r="Z383" s="282" t="s">
        <v>2891</v>
      </c>
      <c r="AA383" s="282" t="s">
        <v>2892</v>
      </c>
    </row>
    <row r="384" spans="1:27" s="8" customFormat="1" ht="23.4" customHeight="1">
      <c r="A384" s="223"/>
      <c r="B384" s="223"/>
      <c r="C384" s="221"/>
      <c r="D384" s="339"/>
      <c r="E384" s="221"/>
      <c r="F384" s="223"/>
      <c r="G384" s="223"/>
      <c r="H384" s="223"/>
      <c r="I384" s="223"/>
      <c r="J384" s="236"/>
      <c r="K384" s="233"/>
      <c r="L384" s="236"/>
      <c r="M384" s="282">
        <v>7</v>
      </c>
      <c r="N384" s="282"/>
      <c r="O384" s="282"/>
      <c r="P384" s="282"/>
      <c r="Q384" s="282"/>
      <c r="R384" s="282"/>
      <c r="S384" s="233"/>
      <c r="T384" s="282">
        <v>25</v>
      </c>
      <c r="U384" s="282"/>
      <c r="V384" s="282">
        <v>15</v>
      </c>
      <c r="W384" s="233"/>
      <c r="X384" s="223"/>
      <c r="Y384" s="282"/>
      <c r="Z384" s="282"/>
      <c r="AA384" s="282"/>
    </row>
    <row r="385" spans="1:27" s="8" customFormat="1" ht="23.4" customHeight="1">
      <c r="A385" s="223">
        <v>229</v>
      </c>
      <c r="B385" s="223" t="s">
        <v>2895</v>
      </c>
      <c r="C385" s="221">
        <v>6881</v>
      </c>
      <c r="D385" s="339">
        <v>109</v>
      </c>
      <c r="E385" s="221">
        <v>81</v>
      </c>
      <c r="F385" s="223" t="s">
        <v>2453</v>
      </c>
      <c r="G385" s="279" t="s">
        <v>73</v>
      </c>
      <c r="H385" s="223">
        <v>1</v>
      </c>
      <c r="I385" s="223">
        <v>11</v>
      </c>
      <c r="J385" s="236">
        <v>111</v>
      </c>
      <c r="K385" s="233">
        <v>105</v>
      </c>
      <c r="L385" s="236"/>
      <c r="M385" s="282"/>
      <c r="N385" s="282"/>
      <c r="O385" s="282"/>
      <c r="P385" s="282"/>
      <c r="Q385" s="282">
        <v>160</v>
      </c>
      <c r="R385" s="282"/>
      <c r="S385" s="233">
        <v>138</v>
      </c>
      <c r="T385" s="282"/>
      <c r="U385" s="282"/>
      <c r="V385" s="282">
        <v>30</v>
      </c>
      <c r="W385" s="233"/>
      <c r="X385" s="223">
        <v>229</v>
      </c>
      <c r="Y385" s="282" t="s">
        <v>70</v>
      </c>
      <c r="Z385" s="282" t="s">
        <v>2893</v>
      </c>
      <c r="AA385" s="282" t="s">
        <v>2894</v>
      </c>
    </row>
    <row r="386" spans="1:27" s="8" customFormat="1" ht="23.4" customHeight="1">
      <c r="A386" s="223"/>
      <c r="B386" s="223"/>
      <c r="C386" s="221"/>
      <c r="D386" s="339"/>
      <c r="E386" s="221"/>
      <c r="F386" s="223"/>
      <c r="G386" s="223"/>
      <c r="H386" s="223"/>
      <c r="I386" s="223"/>
      <c r="J386" s="236"/>
      <c r="K386" s="233"/>
      <c r="L386" s="236"/>
      <c r="M386" s="282">
        <v>6</v>
      </c>
      <c r="N386" s="282"/>
      <c r="O386" s="282"/>
      <c r="P386" s="282"/>
      <c r="Q386" s="282"/>
      <c r="R386" s="282"/>
      <c r="S386" s="233"/>
      <c r="T386" s="282">
        <v>22</v>
      </c>
      <c r="U386" s="282"/>
      <c r="V386" s="282">
        <v>21</v>
      </c>
      <c r="W386" s="233"/>
      <c r="X386" s="223"/>
      <c r="Y386" s="282"/>
      <c r="Z386" s="282"/>
      <c r="AA386" s="282"/>
    </row>
    <row r="387" spans="1:27" s="8" customFormat="1" ht="23.4" customHeight="1">
      <c r="A387" s="223">
        <v>230</v>
      </c>
      <c r="B387" s="223" t="s">
        <v>2895</v>
      </c>
      <c r="C387" s="221">
        <v>1002</v>
      </c>
      <c r="D387" s="339">
        <v>34</v>
      </c>
      <c r="E387" s="221">
        <v>2</v>
      </c>
      <c r="F387" s="223" t="s">
        <v>2453</v>
      </c>
      <c r="G387" s="223">
        <v>7</v>
      </c>
      <c r="H387" s="279" t="s">
        <v>73</v>
      </c>
      <c r="I387" s="279" t="s">
        <v>73</v>
      </c>
      <c r="J387" s="236">
        <f>SUM(G387*400)</f>
        <v>2800</v>
      </c>
      <c r="K387" s="233"/>
      <c r="L387" s="236">
        <f t="shared" si="11"/>
        <v>2800</v>
      </c>
      <c r="M387" s="282"/>
      <c r="N387" s="233"/>
      <c r="O387" s="282"/>
      <c r="P387" s="282"/>
      <c r="Q387" s="282"/>
      <c r="R387" s="282"/>
      <c r="S387" s="233"/>
      <c r="T387" s="282"/>
      <c r="U387" s="282"/>
      <c r="V387" s="282"/>
      <c r="W387" s="233"/>
      <c r="X387" s="223">
        <v>230</v>
      </c>
      <c r="Y387" s="282" t="s">
        <v>70</v>
      </c>
      <c r="Z387" s="282" t="s">
        <v>2896</v>
      </c>
      <c r="AA387" s="282" t="s">
        <v>2897</v>
      </c>
    </row>
    <row r="388" spans="1:27" s="8" customFormat="1" ht="23.4" customHeight="1">
      <c r="A388" s="223"/>
      <c r="B388" s="223"/>
      <c r="C388" s="221"/>
      <c r="D388" s="339"/>
      <c r="E388" s="221"/>
      <c r="F388" s="223"/>
      <c r="G388" s="223"/>
      <c r="H388" s="279"/>
      <c r="I388" s="279"/>
      <c r="J388" s="236"/>
      <c r="K388" s="233"/>
      <c r="L388" s="236"/>
      <c r="M388" s="282"/>
      <c r="N388" s="282"/>
      <c r="O388" s="282"/>
      <c r="P388" s="282"/>
      <c r="Q388" s="282"/>
      <c r="R388" s="282"/>
      <c r="S388" s="233"/>
      <c r="T388" s="282"/>
      <c r="U388" s="282"/>
      <c r="V388" s="282"/>
      <c r="W388" s="233"/>
      <c r="X388" s="223"/>
      <c r="Y388" s="282"/>
      <c r="Z388" s="282"/>
      <c r="AA388" s="282"/>
    </row>
    <row r="389" spans="1:27" s="8" customFormat="1" ht="23.4" customHeight="1">
      <c r="A389" s="223">
        <v>231</v>
      </c>
      <c r="B389" s="223" t="s">
        <v>433</v>
      </c>
      <c r="C389" s="221">
        <v>8604</v>
      </c>
      <c r="D389" s="339">
        <v>182</v>
      </c>
      <c r="E389" s="221">
        <v>4</v>
      </c>
      <c r="F389" s="223"/>
      <c r="G389" s="223">
        <v>5</v>
      </c>
      <c r="H389" s="279" t="s">
        <v>73</v>
      </c>
      <c r="I389" s="279" t="s">
        <v>73</v>
      </c>
      <c r="J389" s="236">
        <f>SUM(G389*400)</f>
        <v>2000</v>
      </c>
      <c r="K389" s="233"/>
      <c r="L389" s="236">
        <f t="shared" si="11"/>
        <v>2000</v>
      </c>
      <c r="M389" s="282"/>
      <c r="N389" s="282"/>
      <c r="O389" s="282"/>
      <c r="P389" s="282"/>
      <c r="Q389" s="282"/>
      <c r="R389" s="282"/>
      <c r="S389" s="233"/>
      <c r="T389" s="282"/>
      <c r="U389" s="282"/>
      <c r="V389" s="282"/>
      <c r="W389" s="233"/>
      <c r="X389" s="223">
        <v>231</v>
      </c>
      <c r="Y389" s="282" t="s">
        <v>63</v>
      </c>
      <c r="Z389" s="282" t="s">
        <v>2898</v>
      </c>
      <c r="AA389" s="282" t="s">
        <v>2899</v>
      </c>
    </row>
    <row r="390" spans="1:27" s="8" customFormat="1" ht="23.4" customHeight="1">
      <c r="A390" s="282"/>
      <c r="B390" s="282"/>
      <c r="C390" s="221"/>
      <c r="D390" s="341"/>
      <c r="E390" s="221"/>
      <c r="F390" s="282"/>
      <c r="G390" s="282"/>
      <c r="H390" s="282"/>
      <c r="I390" s="282"/>
      <c r="J390" s="282"/>
      <c r="K390" s="233"/>
      <c r="L390" s="282"/>
      <c r="M390" s="282"/>
      <c r="N390" s="282"/>
      <c r="O390" s="282"/>
      <c r="P390" s="282"/>
      <c r="Q390" s="282"/>
      <c r="R390" s="282"/>
      <c r="S390" s="233"/>
      <c r="T390" s="282"/>
      <c r="U390" s="282"/>
      <c r="V390" s="282"/>
      <c r="W390" s="233"/>
      <c r="X390" s="282"/>
      <c r="Y390" s="282"/>
      <c r="Z390" s="282"/>
      <c r="AA390" s="282"/>
    </row>
    <row r="391" spans="1:27" s="8" customFormat="1" ht="23.4" customHeight="1">
      <c r="A391" s="221">
        <v>232</v>
      </c>
      <c r="B391" s="221" t="s">
        <v>121</v>
      </c>
      <c r="C391" s="221" t="s">
        <v>249</v>
      </c>
      <c r="D391" s="221" t="s">
        <v>249</v>
      </c>
      <c r="E391" s="221" t="s">
        <v>249</v>
      </c>
      <c r="F391" s="221" t="s">
        <v>67</v>
      </c>
      <c r="G391" s="223">
        <v>0</v>
      </c>
      <c r="H391" s="223">
        <v>0</v>
      </c>
      <c r="I391" s="223">
        <v>0</v>
      </c>
      <c r="J391" s="236"/>
      <c r="K391" s="233"/>
      <c r="L391" s="236"/>
      <c r="M391" s="233"/>
      <c r="N391" s="233"/>
      <c r="O391" s="233"/>
      <c r="P391" s="233"/>
      <c r="Q391" s="232">
        <v>9</v>
      </c>
      <c r="R391" s="232"/>
      <c r="S391" s="232"/>
      <c r="T391" s="232">
        <v>9</v>
      </c>
      <c r="U391" s="232"/>
      <c r="V391" s="232">
        <v>4</v>
      </c>
      <c r="W391" s="232"/>
      <c r="X391" s="221">
        <v>232</v>
      </c>
      <c r="Y391" s="228" t="s">
        <v>63</v>
      </c>
      <c r="Z391" s="228" t="s">
        <v>2900</v>
      </c>
      <c r="AA391" s="228" t="s">
        <v>3098</v>
      </c>
    </row>
    <row r="392" spans="1:27" ht="24" customHeight="1"/>
    <row r="393" spans="1:27" ht="24" customHeight="1"/>
    <row r="394" spans="1:27" ht="24" customHeight="1"/>
    <row r="395" spans="1:27" ht="24" customHeight="1"/>
    <row r="396" spans="1:27" ht="24" customHeight="1"/>
    <row r="398" spans="1:27">
      <c r="A398" s="343"/>
      <c r="B398" s="343"/>
      <c r="C398" s="344"/>
      <c r="D398" s="345"/>
      <c r="E398" s="344"/>
      <c r="F398" s="343"/>
      <c r="G398" s="343"/>
      <c r="H398" s="343"/>
      <c r="I398" s="343"/>
      <c r="J398" s="343"/>
      <c r="K398" s="346"/>
      <c r="L398" s="343"/>
      <c r="M398" s="343"/>
      <c r="N398" s="343"/>
      <c r="O398" s="343"/>
      <c r="P398" s="343"/>
      <c r="Q398" s="343"/>
      <c r="R398" s="343"/>
      <c r="S398" s="346"/>
      <c r="T398" s="343"/>
      <c r="U398" s="343"/>
      <c r="V398" s="343"/>
      <c r="W398" s="346"/>
      <c r="X398" s="343"/>
    </row>
  </sheetData>
  <mergeCells count="11">
    <mergeCell ref="Y4:AA4"/>
    <mergeCell ref="Y5:AA5"/>
    <mergeCell ref="Y6:AA6"/>
    <mergeCell ref="J4:N4"/>
    <mergeCell ref="A1:W1"/>
    <mergeCell ref="A2:W2"/>
    <mergeCell ref="C4:E4"/>
    <mergeCell ref="G4:I4"/>
    <mergeCell ref="R4:U4"/>
    <mergeCell ref="A3:N3"/>
    <mergeCell ref="O3:V3"/>
  </mergeCells>
  <printOptions gridLines="1"/>
  <pageMargins left="0" right="0" top="0" bottom="0" header="0" footer="0"/>
  <pageSetup paperSize="9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44"/>
  <sheetViews>
    <sheetView workbookViewId="0">
      <selection activeCell="K16" sqref="K16"/>
    </sheetView>
  </sheetViews>
  <sheetFormatPr defaultRowHeight="25.2" customHeight="1"/>
  <cols>
    <col min="1" max="1" width="2.8984375" style="92" customWidth="1"/>
    <col min="2" max="2" width="4.796875" style="92" customWidth="1"/>
    <col min="3" max="3" width="14" style="92" customWidth="1"/>
    <col min="4" max="4" width="14.19921875" style="92" customWidth="1"/>
    <col min="5" max="5" width="5.09765625" style="92" customWidth="1"/>
    <col min="6" max="6" width="7.296875" style="92" customWidth="1"/>
    <col min="7" max="7" width="4.3984375" style="92" customWidth="1"/>
    <col min="8" max="8" width="5.296875" style="92" customWidth="1"/>
    <col min="9" max="9" width="2.69921875" style="92" hidden="1" customWidth="1"/>
    <col min="10" max="10" width="9.765625E-2" style="92" customWidth="1"/>
    <col min="11" max="11" width="7.796875" style="92" customWidth="1"/>
    <col min="12" max="12" width="3.09765625" style="92" customWidth="1"/>
    <col min="13" max="14" width="3.19921875" style="92" customWidth="1"/>
    <col min="15" max="15" width="4.19921875" style="92" hidden="1" customWidth="1"/>
    <col min="16" max="16" width="3.296875" style="92" hidden="1" customWidth="1"/>
    <col min="17" max="17" width="4.3984375" style="92" hidden="1" customWidth="1"/>
    <col min="18" max="18" width="2.8984375" style="92" hidden="1" customWidth="1"/>
    <col min="19" max="19" width="6.5" style="92" hidden="1" customWidth="1"/>
    <col min="20" max="20" width="4.796875" style="92" hidden="1" customWidth="1"/>
    <col min="21" max="21" width="6.5" style="91" customWidth="1"/>
    <col min="22" max="22" width="4.59765625" style="92" customWidth="1"/>
    <col min="23" max="23" width="3.8984375" style="92" customWidth="1"/>
    <col min="24" max="24" width="5" style="92" customWidth="1"/>
    <col min="25" max="25" width="7" style="92" customWidth="1"/>
    <col min="26" max="26" width="7" style="91" customWidth="1"/>
    <col min="27" max="27" width="6.3984375" style="92" customWidth="1"/>
    <col min="28" max="28" width="4.69921875" style="92" customWidth="1"/>
    <col min="29" max="29" width="7" style="92" customWidth="1"/>
    <col min="30" max="30" width="5.09765625" style="92" customWidth="1"/>
    <col min="31" max="31" width="6.59765625" style="92" customWidth="1"/>
    <col min="32" max="32" width="6.3984375" style="92" customWidth="1"/>
    <col min="33" max="33" width="4.796875" style="92" customWidth="1"/>
    <col min="34" max="34" width="5.3984375" style="2" hidden="1" customWidth="1"/>
    <col min="35" max="35" width="4.3984375" style="2" hidden="1" customWidth="1"/>
    <col min="36" max="36" width="4.296875" style="2" customWidth="1"/>
    <col min="37" max="38" width="4.3984375" style="2" customWidth="1"/>
    <col min="39" max="39" width="5.3984375" style="2" customWidth="1"/>
    <col min="40" max="40" width="6.5" style="2" customWidth="1"/>
    <col min="41" max="41" width="5.5" style="2" hidden="1" customWidth="1"/>
    <col min="42" max="42" width="4.3984375" style="2" hidden="1" customWidth="1"/>
    <col min="43" max="16384" width="8.796875" style="92"/>
  </cols>
  <sheetData>
    <row r="1" spans="1:42" s="8" customFormat="1" ht="18.600000000000001" customHeight="1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</row>
    <row r="2" spans="1:42" s="8" customFormat="1" ht="15.6" customHeight="1">
      <c r="A2" s="465" t="s">
        <v>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</row>
    <row r="3" spans="1:42" s="8" customFormat="1" ht="25.2" customHeight="1">
      <c r="A3" s="24" t="s">
        <v>8</v>
      </c>
      <c r="B3" s="466" t="s">
        <v>9</v>
      </c>
      <c r="C3" s="467"/>
      <c r="D3" s="468"/>
      <c r="E3" s="69"/>
      <c r="F3" s="70" t="s">
        <v>10</v>
      </c>
      <c r="G3" s="20" t="s">
        <v>11</v>
      </c>
      <c r="H3" s="18" t="s">
        <v>12</v>
      </c>
      <c r="I3" s="18" t="s">
        <v>13</v>
      </c>
      <c r="J3" s="26" t="s">
        <v>14</v>
      </c>
      <c r="K3" s="20" t="s">
        <v>15</v>
      </c>
      <c r="L3" s="26" t="s">
        <v>16</v>
      </c>
      <c r="M3" s="20" t="s">
        <v>17</v>
      </c>
      <c r="N3" s="26" t="s">
        <v>18</v>
      </c>
      <c r="O3" s="71" t="s">
        <v>19</v>
      </c>
      <c r="P3" s="26" t="s">
        <v>20</v>
      </c>
      <c r="Q3" s="28" t="s">
        <v>21</v>
      </c>
      <c r="R3" s="20" t="s">
        <v>22</v>
      </c>
      <c r="S3" s="26" t="s">
        <v>23</v>
      </c>
      <c r="T3" s="72" t="s">
        <v>24</v>
      </c>
      <c r="U3" s="26" t="s">
        <v>25</v>
      </c>
      <c r="V3" s="27" t="s">
        <v>26</v>
      </c>
      <c r="W3" s="20" t="s">
        <v>27</v>
      </c>
      <c r="X3" s="26" t="s">
        <v>28</v>
      </c>
      <c r="Y3" s="18" t="s">
        <v>29</v>
      </c>
      <c r="Z3" s="26" t="s">
        <v>30</v>
      </c>
      <c r="AA3" s="73" t="s">
        <v>31</v>
      </c>
      <c r="AB3" s="73" t="s">
        <v>32</v>
      </c>
      <c r="AC3" s="74" t="s">
        <v>33</v>
      </c>
      <c r="AD3" s="74" t="s">
        <v>34</v>
      </c>
      <c r="AE3" s="74" t="s">
        <v>35</v>
      </c>
      <c r="AF3" s="19" t="s">
        <v>6</v>
      </c>
      <c r="AG3" s="75" t="s">
        <v>2</v>
      </c>
      <c r="AH3" s="76"/>
      <c r="AI3" s="76"/>
      <c r="AJ3" s="76">
        <v>2563</v>
      </c>
      <c r="AK3" s="76">
        <v>2564</v>
      </c>
      <c r="AL3" s="76">
        <v>2565</v>
      </c>
      <c r="AM3" s="76">
        <v>2566</v>
      </c>
      <c r="AN3" s="76" t="s">
        <v>7</v>
      </c>
      <c r="AO3" s="76" t="s">
        <v>428</v>
      </c>
      <c r="AP3" s="76" t="s">
        <v>2</v>
      </c>
    </row>
    <row r="4" spans="1:42" s="8" customFormat="1" ht="25.2" customHeight="1">
      <c r="A4" s="24"/>
      <c r="B4" s="469"/>
      <c r="C4" s="470"/>
      <c r="D4" s="471"/>
      <c r="E4" s="49" t="s">
        <v>2</v>
      </c>
      <c r="F4" s="23"/>
      <c r="G4" s="25" t="s">
        <v>39</v>
      </c>
      <c r="H4" s="24" t="s">
        <v>40</v>
      </c>
      <c r="I4" s="24" t="s">
        <v>39</v>
      </c>
      <c r="J4" s="29" t="s">
        <v>41</v>
      </c>
      <c r="K4" s="25" t="s">
        <v>42</v>
      </c>
      <c r="L4" s="29"/>
      <c r="M4" s="25"/>
      <c r="N4" s="29"/>
      <c r="O4" s="77" t="s">
        <v>39</v>
      </c>
      <c r="P4" s="29" t="s">
        <v>43</v>
      </c>
      <c r="Q4" s="33"/>
      <c r="R4" s="25"/>
      <c r="S4" s="29" t="s">
        <v>44</v>
      </c>
      <c r="T4" s="78" t="s">
        <v>18</v>
      </c>
      <c r="U4" s="29" t="s">
        <v>45</v>
      </c>
      <c r="V4" s="32" t="s">
        <v>46</v>
      </c>
      <c r="W4" s="29" t="s">
        <v>47</v>
      </c>
      <c r="X4" s="29" t="s">
        <v>48</v>
      </c>
      <c r="Y4" s="24" t="s">
        <v>49</v>
      </c>
      <c r="Z4" s="29" t="s">
        <v>50</v>
      </c>
      <c r="AA4" s="79" t="s">
        <v>49</v>
      </c>
      <c r="AB4" s="79" t="s">
        <v>51</v>
      </c>
      <c r="AC4" s="22" t="s">
        <v>52</v>
      </c>
      <c r="AD4" s="22" t="s">
        <v>53</v>
      </c>
      <c r="AE4" s="22" t="s">
        <v>53</v>
      </c>
      <c r="AF4" s="23" t="s">
        <v>36</v>
      </c>
      <c r="AG4" s="11"/>
      <c r="AH4" s="2" t="s">
        <v>37</v>
      </c>
      <c r="AI4" s="2" t="s">
        <v>38</v>
      </c>
      <c r="AJ4" s="31">
        <v>0.25</v>
      </c>
      <c r="AK4" s="31">
        <v>0.5</v>
      </c>
      <c r="AL4" s="31">
        <v>0.75</v>
      </c>
      <c r="AM4" s="31">
        <v>1</v>
      </c>
      <c r="AN4" s="2"/>
      <c r="AO4" s="31" t="s">
        <v>429</v>
      </c>
      <c r="AP4" s="2"/>
    </row>
    <row r="5" spans="1:42" s="8" customFormat="1" ht="25.2" customHeight="1">
      <c r="A5" s="34"/>
      <c r="B5" s="80" t="s">
        <v>54</v>
      </c>
      <c r="C5" s="35" t="s">
        <v>430</v>
      </c>
      <c r="D5" s="35" t="s">
        <v>20</v>
      </c>
      <c r="E5" s="81">
        <v>0.1</v>
      </c>
      <c r="F5" s="36"/>
      <c r="G5" s="34"/>
      <c r="H5" s="34" t="s">
        <v>56</v>
      </c>
      <c r="I5" s="34"/>
      <c r="J5" s="38"/>
      <c r="K5" s="37" t="s">
        <v>57</v>
      </c>
      <c r="L5" s="38"/>
      <c r="M5" s="37"/>
      <c r="N5" s="38"/>
      <c r="O5" s="82" t="s">
        <v>18</v>
      </c>
      <c r="P5" s="83"/>
      <c r="Q5" s="39" t="s">
        <v>58</v>
      </c>
      <c r="R5" s="84"/>
      <c r="S5" s="83"/>
      <c r="T5" s="85"/>
      <c r="U5" s="38" t="s">
        <v>46</v>
      </c>
      <c r="V5" s="40"/>
      <c r="W5" s="37" t="s">
        <v>46</v>
      </c>
      <c r="X5" s="38" t="s">
        <v>59</v>
      </c>
      <c r="Y5" s="34" t="s">
        <v>60</v>
      </c>
      <c r="Z5" s="38"/>
      <c r="AA5" s="86" t="s">
        <v>61</v>
      </c>
      <c r="AB5" s="86" t="s">
        <v>62</v>
      </c>
      <c r="AC5" s="42" t="s">
        <v>53</v>
      </c>
      <c r="AD5" s="42"/>
      <c r="AE5" s="42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s="8" customFormat="1" ht="25.2" customHeight="1">
      <c r="A6" s="9">
        <v>1</v>
      </c>
      <c r="B6" s="12" t="s">
        <v>63</v>
      </c>
      <c r="C6" s="12" t="s">
        <v>2901</v>
      </c>
      <c r="D6" s="69" t="s">
        <v>2902</v>
      </c>
      <c r="E6" s="62">
        <f t="shared" ref="E6:E48" si="0">AO6</f>
        <v>14.644800000000002</v>
      </c>
      <c r="F6" s="12"/>
      <c r="G6" s="9" t="s">
        <v>106</v>
      </c>
      <c r="H6" s="64" t="s">
        <v>84</v>
      </c>
      <c r="I6" s="64" t="s">
        <v>84</v>
      </c>
      <c r="J6" s="65" t="s">
        <v>84</v>
      </c>
      <c r="K6" s="9" t="s">
        <v>67</v>
      </c>
      <c r="L6" s="10" t="s">
        <v>73</v>
      </c>
      <c r="M6" s="10" t="s">
        <v>73</v>
      </c>
      <c r="N6" s="10" t="s">
        <v>73</v>
      </c>
      <c r="O6" s="5">
        <f>SUM(L6*400+M6*100+N6)</f>
        <v>0</v>
      </c>
      <c r="P6" s="6"/>
      <c r="Q6" s="5">
        <f>SUM(L6*400+M6*100+N6)</f>
        <v>0</v>
      </c>
      <c r="R6" s="12"/>
      <c r="S6" s="12"/>
      <c r="T6" s="12"/>
      <c r="U6" s="6">
        <v>9</v>
      </c>
      <c r="V6" s="32"/>
      <c r="W6" s="12">
        <v>9</v>
      </c>
      <c r="X6" s="12"/>
      <c r="Y6" s="50">
        <v>5650</v>
      </c>
      <c r="Z6" s="63">
        <f>W6*Y6</f>
        <v>50850</v>
      </c>
      <c r="AA6" s="8">
        <v>4</v>
      </c>
      <c r="AB6" s="6">
        <v>4</v>
      </c>
      <c r="AC6" s="7">
        <f>Z6*(100-AB6)/100</f>
        <v>48816</v>
      </c>
      <c r="AD6" s="2"/>
      <c r="AE6" s="2"/>
      <c r="AF6" s="2">
        <v>0.3</v>
      </c>
      <c r="AG6" s="7">
        <f t="shared" ref="AG6:AG48" si="1">AC6*0.3%</f>
        <v>146.44800000000001</v>
      </c>
      <c r="AH6" s="3">
        <v>100</v>
      </c>
      <c r="AI6" s="7">
        <f>SUM(AG6-AH6)</f>
        <v>46.448000000000008</v>
      </c>
      <c r="AJ6" s="7">
        <f>SUM(AI6*25%)</f>
        <v>11.612000000000002</v>
      </c>
      <c r="AK6" s="7">
        <f>SUM(AI6*50%)</f>
        <v>23.224000000000004</v>
      </c>
      <c r="AL6" s="7">
        <f>SUM(AI6*75%)</f>
        <v>34.836000000000006</v>
      </c>
      <c r="AM6" s="7">
        <f>SUM(AI6)</f>
        <v>46.448000000000008</v>
      </c>
      <c r="AN6" s="7">
        <f>SUM(AH6+AJ6)</f>
        <v>111.61199999999999</v>
      </c>
      <c r="AO6" s="7">
        <f>(AG6*10%)</f>
        <v>14.644800000000002</v>
      </c>
      <c r="AP6" s="7">
        <f>SUM(AH6+AO6)</f>
        <v>114.6448</v>
      </c>
    </row>
    <row r="7" spans="1:42" s="15" customFormat="1" ht="25.2" customHeight="1">
      <c r="A7" s="9">
        <v>2</v>
      </c>
      <c r="B7" s="12" t="s">
        <v>70</v>
      </c>
      <c r="C7" s="12" t="s">
        <v>304</v>
      </c>
      <c r="D7" s="6" t="s">
        <v>2903</v>
      </c>
      <c r="E7" s="62">
        <f t="shared" si="0"/>
        <v>14.644800000000002</v>
      </c>
      <c r="F7" s="12"/>
      <c r="G7" s="9" t="s">
        <v>106</v>
      </c>
      <c r="H7" s="4" t="s">
        <v>249</v>
      </c>
      <c r="I7" s="44" t="s">
        <v>84</v>
      </c>
      <c r="J7" s="66" t="s">
        <v>1049</v>
      </c>
      <c r="K7" s="9" t="s">
        <v>67</v>
      </c>
      <c r="L7" s="10" t="s">
        <v>73</v>
      </c>
      <c r="M7" s="10" t="s">
        <v>73</v>
      </c>
      <c r="N7" s="10" t="s">
        <v>73</v>
      </c>
      <c r="O7" s="5">
        <f t="shared" ref="O7:O13" si="2">SUM(L7*400+M7*100+N7)</f>
        <v>0</v>
      </c>
      <c r="P7" s="14"/>
      <c r="Q7" s="5">
        <f t="shared" ref="Q7:Q48" si="3">SUM(L7*400+M7*100+N7)</f>
        <v>0</v>
      </c>
      <c r="R7" s="52"/>
      <c r="S7" s="52"/>
      <c r="T7" s="52"/>
      <c r="U7" s="6">
        <v>9</v>
      </c>
      <c r="V7" s="2"/>
      <c r="W7" s="12">
        <v>9</v>
      </c>
      <c r="X7" s="52"/>
      <c r="Y7" s="50">
        <v>5650</v>
      </c>
      <c r="Z7" s="63">
        <f t="shared" ref="Z7:Z48" si="4">W7*Y7</f>
        <v>50850</v>
      </c>
      <c r="AA7" s="8">
        <v>4</v>
      </c>
      <c r="AB7" s="6">
        <v>4</v>
      </c>
      <c r="AC7" s="7">
        <f t="shared" ref="AC7:AC48" si="5">Z7*(100-AB7)/100</f>
        <v>48816</v>
      </c>
      <c r="AD7" s="13"/>
      <c r="AE7" s="13"/>
      <c r="AF7" s="2">
        <v>0.3</v>
      </c>
      <c r="AG7" s="7">
        <f t="shared" si="1"/>
        <v>146.44800000000001</v>
      </c>
      <c r="AH7" s="3">
        <v>100</v>
      </c>
      <c r="AI7" s="7">
        <f t="shared" ref="AI7:AI48" si="6">SUM(AG7-AH7)</f>
        <v>46.448000000000008</v>
      </c>
      <c r="AJ7" s="7">
        <f t="shared" ref="AJ7:AJ48" si="7">SUM(AI7*25%)</f>
        <v>11.612000000000002</v>
      </c>
      <c r="AK7" s="7">
        <f t="shared" ref="AK7:AK48" si="8">SUM(AI7*50%)</f>
        <v>23.224000000000004</v>
      </c>
      <c r="AL7" s="7">
        <f t="shared" ref="AL7:AL48" si="9">SUM(AI7*75%)</f>
        <v>34.836000000000006</v>
      </c>
      <c r="AM7" s="7">
        <f t="shared" ref="AM7:AM48" si="10">SUM(AI7)</f>
        <v>46.448000000000008</v>
      </c>
      <c r="AN7" s="7">
        <f t="shared" ref="AN7:AN48" si="11">SUM(AH7+AJ7)</f>
        <v>111.61199999999999</v>
      </c>
      <c r="AO7" s="7">
        <f t="shared" ref="AO7:AO48" si="12">(AG7*10%)</f>
        <v>14.644800000000002</v>
      </c>
      <c r="AP7" s="7">
        <f t="shared" ref="AP7:AP48" si="13">SUM(AH7+AO7)</f>
        <v>114.6448</v>
      </c>
    </row>
    <row r="8" spans="1:42" s="8" customFormat="1" ht="25.2" customHeight="1">
      <c r="A8" s="9">
        <v>3</v>
      </c>
      <c r="B8" s="12" t="s">
        <v>63</v>
      </c>
      <c r="C8" s="12" t="s">
        <v>2904</v>
      </c>
      <c r="D8" s="6" t="s">
        <v>247</v>
      </c>
      <c r="E8" s="62">
        <f t="shared" si="0"/>
        <v>14.644800000000002</v>
      </c>
      <c r="F8" s="12"/>
      <c r="G8" s="9" t="s">
        <v>106</v>
      </c>
      <c r="H8" s="4" t="s">
        <v>249</v>
      </c>
      <c r="I8" s="44" t="s">
        <v>84</v>
      </c>
      <c r="J8" s="66" t="s">
        <v>1049</v>
      </c>
      <c r="K8" s="9" t="s">
        <v>67</v>
      </c>
      <c r="L8" s="10" t="s">
        <v>73</v>
      </c>
      <c r="M8" s="10" t="s">
        <v>73</v>
      </c>
      <c r="N8" s="10" t="s">
        <v>73</v>
      </c>
      <c r="O8" s="5">
        <f t="shared" si="2"/>
        <v>0</v>
      </c>
      <c r="P8" s="6"/>
      <c r="Q8" s="5">
        <f t="shared" si="3"/>
        <v>0</v>
      </c>
      <c r="R8" s="12"/>
      <c r="S8" s="12"/>
      <c r="T8" s="12"/>
      <c r="U8" s="6">
        <v>9</v>
      </c>
      <c r="V8" s="2"/>
      <c r="W8" s="12">
        <v>9</v>
      </c>
      <c r="X8" s="12"/>
      <c r="Y8" s="50">
        <v>5650</v>
      </c>
      <c r="Z8" s="63">
        <f t="shared" si="4"/>
        <v>50850</v>
      </c>
      <c r="AA8" s="8">
        <v>4</v>
      </c>
      <c r="AB8" s="6">
        <v>4</v>
      </c>
      <c r="AC8" s="7">
        <f t="shared" si="5"/>
        <v>48816</v>
      </c>
      <c r="AD8" s="2"/>
      <c r="AE8" s="2"/>
      <c r="AF8" s="2">
        <v>0.3</v>
      </c>
      <c r="AG8" s="7">
        <f t="shared" si="1"/>
        <v>146.44800000000001</v>
      </c>
      <c r="AH8" s="3">
        <v>100</v>
      </c>
      <c r="AI8" s="7">
        <f t="shared" si="6"/>
        <v>46.448000000000008</v>
      </c>
      <c r="AJ8" s="7">
        <f t="shared" si="7"/>
        <v>11.612000000000002</v>
      </c>
      <c r="AK8" s="7">
        <f t="shared" si="8"/>
        <v>23.224000000000004</v>
      </c>
      <c r="AL8" s="7">
        <f t="shared" si="9"/>
        <v>34.836000000000006</v>
      </c>
      <c r="AM8" s="7">
        <f t="shared" si="10"/>
        <v>46.448000000000008</v>
      </c>
      <c r="AN8" s="7">
        <f t="shared" si="11"/>
        <v>111.61199999999999</v>
      </c>
      <c r="AO8" s="7">
        <f t="shared" si="12"/>
        <v>14.644800000000002</v>
      </c>
      <c r="AP8" s="7">
        <f t="shared" si="13"/>
        <v>114.6448</v>
      </c>
    </row>
    <row r="9" spans="1:42" s="8" customFormat="1" ht="25.2" customHeight="1">
      <c r="A9" s="9">
        <v>4</v>
      </c>
      <c r="B9" s="12" t="s">
        <v>70</v>
      </c>
      <c r="C9" s="12" t="s">
        <v>2905</v>
      </c>
      <c r="D9" s="6" t="s">
        <v>2906</v>
      </c>
      <c r="E9" s="62">
        <f t="shared" si="0"/>
        <v>14.644800000000002</v>
      </c>
      <c r="F9" s="12"/>
      <c r="G9" s="9" t="s">
        <v>106</v>
      </c>
      <c r="H9" s="4" t="s">
        <v>249</v>
      </c>
      <c r="I9" s="44" t="s">
        <v>84</v>
      </c>
      <c r="J9" s="66" t="s">
        <v>1049</v>
      </c>
      <c r="K9" s="9" t="s">
        <v>2907</v>
      </c>
      <c r="L9" s="10" t="s">
        <v>73</v>
      </c>
      <c r="M9" s="10" t="s">
        <v>73</v>
      </c>
      <c r="N9" s="10" t="s">
        <v>73</v>
      </c>
      <c r="O9" s="5">
        <f t="shared" si="2"/>
        <v>0</v>
      </c>
      <c r="P9" s="6"/>
      <c r="Q9" s="5">
        <f t="shared" si="3"/>
        <v>0</v>
      </c>
      <c r="R9" s="12"/>
      <c r="S9" s="12"/>
      <c r="T9" s="12"/>
      <c r="U9" s="6">
        <v>9</v>
      </c>
      <c r="V9" s="2"/>
      <c r="W9" s="12">
        <v>9</v>
      </c>
      <c r="X9" s="12"/>
      <c r="Y9" s="50">
        <v>5650</v>
      </c>
      <c r="Z9" s="63">
        <f t="shared" si="4"/>
        <v>50850</v>
      </c>
      <c r="AA9" s="8">
        <v>4</v>
      </c>
      <c r="AB9" s="6">
        <v>4</v>
      </c>
      <c r="AC9" s="7">
        <f t="shared" si="5"/>
        <v>48816</v>
      </c>
      <c r="AD9" s="2"/>
      <c r="AE9" s="2"/>
      <c r="AF9" s="2">
        <v>0.3</v>
      </c>
      <c r="AG9" s="7">
        <f t="shared" si="1"/>
        <v>146.44800000000001</v>
      </c>
      <c r="AH9" s="3">
        <v>100</v>
      </c>
      <c r="AI9" s="7">
        <f t="shared" si="6"/>
        <v>46.448000000000008</v>
      </c>
      <c r="AJ9" s="7">
        <f t="shared" si="7"/>
        <v>11.612000000000002</v>
      </c>
      <c r="AK9" s="7">
        <f t="shared" si="8"/>
        <v>23.224000000000004</v>
      </c>
      <c r="AL9" s="7">
        <f t="shared" si="9"/>
        <v>34.836000000000006</v>
      </c>
      <c r="AM9" s="7">
        <f t="shared" si="10"/>
        <v>46.448000000000008</v>
      </c>
      <c r="AN9" s="7">
        <f t="shared" si="11"/>
        <v>111.61199999999999</v>
      </c>
      <c r="AO9" s="7">
        <f t="shared" si="12"/>
        <v>14.644800000000002</v>
      </c>
      <c r="AP9" s="7">
        <f t="shared" si="13"/>
        <v>114.6448</v>
      </c>
    </row>
    <row r="10" spans="1:42" s="8" customFormat="1" ht="25.2" customHeight="1">
      <c r="A10" s="9">
        <v>5</v>
      </c>
      <c r="B10" s="12" t="s">
        <v>63</v>
      </c>
      <c r="C10" s="12" t="s">
        <v>2908</v>
      </c>
      <c r="D10" s="6" t="s">
        <v>2909</v>
      </c>
      <c r="E10" s="62">
        <f t="shared" si="0"/>
        <v>14.644800000000002</v>
      </c>
      <c r="F10" s="12"/>
      <c r="G10" s="9" t="s">
        <v>106</v>
      </c>
      <c r="H10" s="4" t="s">
        <v>249</v>
      </c>
      <c r="I10" s="44" t="s">
        <v>84</v>
      </c>
      <c r="J10" s="66" t="s">
        <v>1049</v>
      </c>
      <c r="K10" s="9" t="s">
        <v>2907</v>
      </c>
      <c r="L10" s="10" t="s">
        <v>73</v>
      </c>
      <c r="M10" s="10" t="s">
        <v>73</v>
      </c>
      <c r="N10" s="10" t="s">
        <v>73</v>
      </c>
      <c r="O10" s="5">
        <f t="shared" si="2"/>
        <v>0</v>
      </c>
      <c r="P10" s="6"/>
      <c r="Q10" s="5">
        <f t="shared" si="3"/>
        <v>0</v>
      </c>
      <c r="R10" s="12"/>
      <c r="S10" s="12"/>
      <c r="T10" s="12"/>
      <c r="U10" s="6">
        <v>9</v>
      </c>
      <c r="V10" s="2"/>
      <c r="W10" s="12">
        <v>9</v>
      </c>
      <c r="X10" s="12"/>
      <c r="Y10" s="50">
        <v>5650</v>
      </c>
      <c r="Z10" s="63">
        <f t="shared" si="4"/>
        <v>50850</v>
      </c>
      <c r="AA10" s="8">
        <v>4</v>
      </c>
      <c r="AB10" s="6">
        <v>4</v>
      </c>
      <c r="AC10" s="7">
        <f t="shared" si="5"/>
        <v>48816</v>
      </c>
      <c r="AD10" s="2"/>
      <c r="AE10" s="2"/>
      <c r="AF10" s="2">
        <v>0.3</v>
      </c>
      <c r="AG10" s="7">
        <f t="shared" si="1"/>
        <v>146.44800000000001</v>
      </c>
      <c r="AH10" s="3">
        <v>100</v>
      </c>
      <c r="AI10" s="7">
        <f t="shared" si="6"/>
        <v>46.448000000000008</v>
      </c>
      <c r="AJ10" s="7">
        <f t="shared" si="7"/>
        <v>11.612000000000002</v>
      </c>
      <c r="AK10" s="7">
        <f t="shared" si="8"/>
        <v>23.224000000000004</v>
      </c>
      <c r="AL10" s="7">
        <f t="shared" si="9"/>
        <v>34.836000000000006</v>
      </c>
      <c r="AM10" s="7">
        <f t="shared" si="10"/>
        <v>46.448000000000008</v>
      </c>
      <c r="AN10" s="7">
        <f t="shared" si="11"/>
        <v>111.61199999999999</v>
      </c>
      <c r="AO10" s="7">
        <f t="shared" si="12"/>
        <v>14.644800000000002</v>
      </c>
      <c r="AP10" s="7">
        <f t="shared" si="13"/>
        <v>114.6448</v>
      </c>
    </row>
    <row r="11" spans="1:42" s="8" customFormat="1" ht="25.2" customHeight="1">
      <c r="A11" s="9">
        <v>6</v>
      </c>
      <c r="B11" s="12" t="s">
        <v>63</v>
      </c>
      <c r="C11" s="12" t="s">
        <v>2910</v>
      </c>
      <c r="D11" s="6" t="s">
        <v>2911</v>
      </c>
      <c r="E11" s="62">
        <f t="shared" si="0"/>
        <v>14.644800000000002</v>
      </c>
      <c r="F11" s="12"/>
      <c r="G11" s="9" t="s">
        <v>106</v>
      </c>
      <c r="H11" s="4" t="s">
        <v>249</v>
      </c>
      <c r="I11" s="44" t="s">
        <v>84</v>
      </c>
      <c r="J11" s="66" t="s">
        <v>1049</v>
      </c>
      <c r="K11" s="9" t="s">
        <v>2907</v>
      </c>
      <c r="L11" s="10" t="s">
        <v>73</v>
      </c>
      <c r="M11" s="10" t="s">
        <v>73</v>
      </c>
      <c r="N11" s="10" t="s">
        <v>73</v>
      </c>
      <c r="O11" s="5">
        <f t="shared" si="2"/>
        <v>0</v>
      </c>
      <c r="P11" s="6"/>
      <c r="Q11" s="5">
        <f t="shared" si="3"/>
        <v>0</v>
      </c>
      <c r="R11" s="12"/>
      <c r="S11" s="12"/>
      <c r="T11" s="12"/>
      <c r="U11" s="6">
        <v>9</v>
      </c>
      <c r="V11" s="2"/>
      <c r="W11" s="12">
        <v>9</v>
      </c>
      <c r="X11" s="12"/>
      <c r="Y11" s="50">
        <v>5650</v>
      </c>
      <c r="Z11" s="63">
        <f t="shared" si="4"/>
        <v>50850</v>
      </c>
      <c r="AA11" s="8">
        <v>4</v>
      </c>
      <c r="AB11" s="6">
        <v>4</v>
      </c>
      <c r="AC11" s="7">
        <f t="shared" si="5"/>
        <v>48816</v>
      </c>
      <c r="AD11" s="2"/>
      <c r="AE11" s="2"/>
      <c r="AF11" s="2">
        <v>0.3</v>
      </c>
      <c r="AG11" s="7">
        <f t="shared" si="1"/>
        <v>146.44800000000001</v>
      </c>
      <c r="AH11" s="3">
        <v>100</v>
      </c>
      <c r="AI11" s="7">
        <f t="shared" si="6"/>
        <v>46.448000000000008</v>
      </c>
      <c r="AJ11" s="7">
        <f t="shared" si="7"/>
        <v>11.612000000000002</v>
      </c>
      <c r="AK11" s="7">
        <f t="shared" si="8"/>
        <v>23.224000000000004</v>
      </c>
      <c r="AL11" s="7">
        <f t="shared" si="9"/>
        <v>34.836000000000006</v>
      </c>
      <c r="AM11" s="7">
        <f t="shared" si="10"/>
        <v>46.448000000000008</v>
      </c>
      <c r="AN11" s="7">
        <f t="shared" si="11"/>
        <v>111.61199999999999</v>
      </c>
      <c r="AO11" s="7">
        <f t="shared" si="12"/>
        <v>14.644800000000002</v>
      </c>
      <c r="AP11" s="7">
        <f t="shared" si="13"/>
        <v>114.6448</v>
      </c>
    </row>
    <row r="12" spans="1:42" s="8" customFormat="1" ht="25.2" customHeight="1">
      <c r="A12" s="9">
        <v>7</v>
      </c>
      <c r="B12" s="12" t="s">
        <v>63</v>
      </c>
      <c r="C12" s="12" t="s">
        <v>2912</v>
      </c>
      <c r="D12" s="6" t="s">
        <v>2913</v>
      </c>
      <c r="E12" s="62">
        <f t="shared" si="0"/>
        <v>14.644800000000002</v>
      </c>
      <c r="F12" s="12"/>
      <c r="G12" s="9" t="s">
        <v>106</v>
      </c>
      <c r="H12" s="4" t="s">
        <v>249</v>
      </c>
      <c r="I12" s="44" t="s">
        <v>84</v>
      </c>
      <c r="J12" s="66" t="s">
        <v>1049</v>
      </c>
      <c r="K12" s="9" t="s">
        <v>2907</v>
      </c>
      <c r="L12" s="10" t="s">
        <v>73</v>
      </c>
      <c r="M12" s="10" t="s">
        <v>73</v>
      </c>
      <c r="N12" s="10" t="s">
        <v>73</v>
      </c>
      <c r="O12" s="5">
        <f t="shared" si="2"/>
        <v>0</v>
      </c>
      <c r="P12" s="6"/>
      <c r="Q12" s="5">
        <f t="shared" si="3"/>
        <v>0</v>
      </c>
      <c r="R12" s="12"/>
      <c r="S12" s="12"/>
      <c r="T12" s="12"/>
      <c r="U12" s="6">
        <v>9</v>
      </c>
      <c r="V12" s="2"/>
      <c r="W12" s="12">
        <v>9</v>
      </c>
      <c r="X12" s="12"/>
      <c r="Y12" s="50">
        <v>5650</v>
      </c>
      <c r="Z12" s="63">
        <f t="shared" si="4"/>
        <v>50850</v>
      </c>
      <c r="AA12" s="8">
        <v>4</v>
      </c>
      <c r="AB12" s="6">
        <v>4</v>
      </c>
      <c r="AC12" s="7">
        <f t="shared" si="5"/>
        <v>48816</v>
      </c>
      <c r="AD12" s="2"/>
      <c r="AE12" s="2"/>
      <c r="AF12" s="2">
        <v>0.3</v>
      </c>
      <c r="AG12" s="7">
        <f t="shared" si="1"/>
        <v>146.44800000000001</v>
      </c>
      <c r="AH12" s="3">
        <v>100</v>
      </c>
      <c r="AI12" s="7">
        <f t="shared" si="6"/>
        <v>46.448000000000008</v>
      </c>
      <c r="AJ12" s="7">
        <f t="shared" si="7"/>
        <v>11.612000000000002</v>
      </c>
      <c r="AK12" s="7">
        <f t="shared" si="8"/>
        <v>23.224000000000004</v>
      </c>
      <c r="AL12" s="7">
        <f t="shared" si="9"/>
        <v>34.836000000000006</v>
      </c>
      <c r="AM12" s="7">
        <f t="shared" si="10"/>
        <v>46.448000000000008</v>
      </c>
      <c r="AN12" s="7">
        <f t="shared" si="11"/>
        <v>111.61199999999999</v>
      </c>
      <c r="AO12" s="7">
        <f t="shared" si="12"/>
        <v>14.644800000000002</v>
      </c>
      <c r="AP12" s="7">
        <f t="shared" si="13"/>
        <v>114.6448</v>
      </c>
    </row>
    <row r="13" spans="1:42" s="8" customFormat="1" ht="25.2" customHeight="1">
      <c r="A13" s="9">
        <v>8</v>
      </c>
      <c r="B13" s="12" t="s">
        <v>2914</v>
      </c>
      <c r="C13" s="12"/>
      <c r="D13" s="6" t="s">
        <v>2915</v>
      </c>
      <c r="E13" s="62">
        <f t="shared" si="0"/>
        <v>14.644800000000002</v>
      </c>
      <c r="F13" s="12"/>
      <c r="G13" s="9" t="s">
        <v>106</v>
      </c>
      <c r="H13" s="4" t="s">
        <v>249</v>
      </c>
      <c r="I13" s="44" t="s">
        <v>84</v>
      </c>
      <c r="J13" s="66" t="s">
        <v>1049</v>
      </c>
      <c r="K13" s="9" t="s">
        <v>2907</v>
      </c>
      <c r="L13" s="10" t="s">
        <v>73</v>
      </c>
      <c r="M13" s="10" t="s">
        <v>73</v>
      </c>
      <c r="N13" s="10" t="s">
        <v>73</v>
      </c>
      <c r="O13" s="5">
        <f t="shared" si="2"/>
        <v>0</v>
      </c>
      <c r="P13" s="6"/>
      <c r="Q13" s="5">
        <f t="shared" si="3"/>
        <v>0</v>
      </c>
      <c r="R13" s="12"/>
      <c r="S13" s="12"/>
      <c r="T13" s="12"/>
      <c r="U13" s="6">
        <v>9</v>
      </c>
      <c r="V13" s="2"/>
      <c r="W13" s="12">
        <v>9</v>
      </c>
      <c r="X13" s="12"/>
      <c r="Y13" s="50">
        <v>5650</v>
      </c>
      <c r="Z13" s="63">
        <f t="shared" si="4"/>
        <v>50850</v>
      </c>
      <c r="AA13" s="8">
        <v>4</v>
      </c>
      <c r="AB13" s="6">
        <v>4</v>
      </c>
      <c r="AC13" s="7">
        <f t="shared" si="5"/>
        <v>48816</v>
      </c>
      <c r="AD13" s="2"/>
      <c r="AE13" s="2"/>
      <c r="AF13" s="2">
        <v>0.3</v>
      </c>
      <c r="AG13" s="7">
        <f t="shared" si="1"/>
        <v>146.44800000000001</v>
      </c>
      <c r="AH13" s="3">
        <v>100</v>
      </c>
      <c r="AI13" s="7">
        <f t="shared" si="6"/>
        <v>46.448000000000008</v>
      </c>
      <c r="AJ13" s="7">
        <f t="shared" si="7"/>
        <v>11.612000000000002</v>
      </c>
      <c r="AK13" s="7">
        <f t="shared" si="8"/>
        <v>23.224000000000004</v>
      </c>
      <c r="AL13" s="7">
        <f t="shared" si="9"/>
        <v>34.836000000000006</v>
      </c>
      <c r="AM13" s="7">
        <f t="shared" si="10"/>
        <v>46.448000000000008</v>
      </c>
      <c r="AN13" s="7">
        <f t="shared" si="11"/>
        <v>111.61199999999999</v>
      </c>
      <c r="AO13" s="7">
        <f t="shared" si="12"/>
        <v>14.644800000000002</v>
      </c>
      <c r="AP13" s="7">
        <f t="shared" si="13"/>
        <v>114.6448</v>
      </c>
    </row>
    <row r="14" spans="1:42" s="8" customFormat="1" ht="25.2" customHeight="1">
      <c r="A14" s="9">
        <v>9</v>
      </c>
      <c r="B14" s="12" t="s">
        <v>70</v>
      </c>
      <c r="C14" s="12" t="s">
        <v>2916</v>
      </c>
      <c r="D14" s="6" t="s">
        <v>2917</v>
      </c>
      <c r="E14" s="62">
        <f t="shared" si="0"/>
        <v>14.644800000000002</v>
      </c>
      <c r="F14" s="12"/>
      <c r="G14" s="9" t="s">
        <v>106</v>
      </c>
      <c r="H14" s="4" t="s">
        <v>249</v>
      </c>
      <c r="I14" s="44" t="s">
        <v>84</v>
      </c>
      <c r="J14" s="66" t="s">
        <v>1049</v>
      </c>
      <c r="K14" s="9" t="s">
        <v>434</v>
      </c>
      <c r="L14" s="10" t="s">
        <v>73</v>
      </c>
      <c r="M14" s="10" t="s">
        <v>73</v>
      </c>
      <c r="N14" s="10" t="s">
        <v>73</v>
      </c>
      <c r="O14" s="5">
        <f>SUM(L14*400+N14)</f>
        <v>0</v>
      </c>
      <c r="P14" s="6"/>
      <c r="Q14" s="5">
        <f t="shared" si="3"/>
        <v>0</v>
      </c>
      <c r="R14" s="12"/>
      <c r="S14" s="12"/>
      <c r="T14" s="12"/>
      <c r="U14" s="6">
        <v>9</v>
      </c>
      <c r="V14" s="2"/>
      <c r="W14" s="12">
        <v>9</v>
      </c>
      <c r="X14" s="12"/>
      <c r="Y14" s="50">
        <v>5650</v>
      </c>
      <c r="Z14" s="63">
        <f t="shared" si="4"/>
        <v>50850</v>
      </c>
      <c r="AA14" s="8">
        <v>4</v>
      </c>
      <c r="AB14" s="6">
        <v>4</v>
      </c>
      <c r="AC14" s="7">
        <f t="shared" si="5"/>
        <v>48816</v>
      </c>
      <c r="AD14" s="2"/>
      <c r="AE14" s="2"/>
      <c r="AF14" s="2">
        <v>0.3</v>
      </c>
      <c r="AG14" s="7">
        <f t="shared" si="1"/>
        <v>146.44800000000001</v>
      </c>
      <c r="AH14" s="3">
        <v>100</v>
      </c>
      <c r="AI14" s="7">
        <f t="shared" si="6"/>
        <v>46.448000000000008</v>
      </c>
      <c r="AJ14" s="7">
        <f t="shared" si="7"/>
        <v>11.612000000000002</v>
      </c>
      <c r="AK14" s="7">
        <f t="shared" si="8"/>
        <v>23.224000000000004</v>
      </c>
      <c r="AL14" s="7">
        <f t="shared" si="9"/>
        <v>34.836000000000006</v>
      </c>
      <c r="AM14" s="7">
        <f t="shared" si="10"/>
        <v>46.448000000000008</v>
      </c>
      <c r="AN14" s="7">
        <f t="shared" si="11"/>
        <v>111.61199999999999</v>
      </c>
      <c r="AO14" s="7">
        <f t="shared" si="12"/>
        <v>14.644800000000002</v>
      </c>
      <c r="AP14" s="7">
        <f t="shared" si="13"/>
        <v>114.6448</v>
      </c>
    </row>
    <row r="15" spans="1:42" s="8" customFormat="1" ht="25.2" customHeight="1">
      <c r="A15" s="9">
        <v>10</v>
      </c>
      <c r="B15" s="12" t="s">
        <v>63</v>
      </c>
      <c r="C15" s="12" t="s">
        <v>2918</v>
      </c>
      <c r="D15" s="6" t="s">
        <v>645</v>
      </c>
      <c r="E15" s="62">
        <f t="shared" si="0"/>
        <v>14.644800000000002</v>
      </c>
      <c r="F15" s="12"/>
      <c r="G15" s="9" t="s">
        <v>106</v>
      </c>
      <c r="H15" s="4" t="s">
        <v>249</v>
      </c>
      <c r="I15" s="44" t="s">
        <v>84</v>
      </c>
      <c r="J15" s="66" t="s">
        <v>1049</v>
      </c>
      <c r="K15" s="9" t="s">
        <v>434</v>
      </c>
      <c r="L15" s="10" t="s">
        <v>73</v>
      </c>
      <c r="M15" s="10" t="s">
        <v>73</v>
      </c>
      <c r="N15" s="10" t="s">
        <v>73</v>
      </c>
      <c r="O15" s="5">
        <f>SUM(L15*400+M15*100+N15)</f>
        <v>0</v>
      </c>
      <c r="P15" s="6"/>
      <c r="Q15" s="5">
        <f t="shared" si="3"/>
        <v>0</v>
      </c>
      <c r="R15" s="12"/>
      <c r="S15" s="12"/>
      <c r="T15" s="12"/>
      <c r="U15" s="6">
        <v>9</v>
      </c>
      <c r="V15" s="2"/>
      <c r="W15" s="12">
        <v>9</v>
      </c>
      <c r="X15" s="12"/>
      <c r="Y15" s="50">
        <v>5650</v>
      </c>
      <c r="Z15" s="63">
        <f t="shared" si="4"/>
        <v>50850</v>
      </c>
      <c r="AA15" s="8">
        <v>4</v>
      </c>
      <c r="AB15" s="6">
        <v>4</v>
      </c>
      <c r="AC15" s="7">
        <f t="shared" si="5"/>
        <v>48816</v>
      </c>
      <c r="AD15" s="2"/>
      <c r="AE15" s="2"/>
      <c r="AF15" s="2">
        <v>0.3</v>
      </c>
      <c r="AG15" s="7">
        <f t="shared" si="1"/>
        <v>146.44800000000001</v>
      </c>
      <c r="AH15" s="3">
        <v>100</v>
      </c>
      <c r="AI15" s="7">
        <f t="shared" si="6"/>
        <v>46.448000000000008</v>
      </c>
      <c r="AJ15" s="7">
        <f t="shared" si="7"/>
        <v>11.612000000000002</v>
      </c>
      <c r="AK15" s="7">
        <f t="shared" si="8"/>
        <v>23.224000000000004</v>
      </c>
      <c r="AL15" s="7">
        <f t="shared" si="9"/>
        <v>34.836000000000006</v>
      </c>
      <c r="AM15" s="7">
        <f t="shared" si="10"/>
        <v>46.448000000000008</v>
      </c>
      <c r="AN15" s="7">
        <f t="shared" si="11"/>
        <v>111.61199999999999</v>
      </c>
      <c r="AO15" s="7">
        <f t="shared" si="12"/>
        <v>14.644800000000002</v>
      </c>
      <c r="AP15" s="7">
        <f t="shared" si="13"/>
        <v>114.6448</v>
      </c>
    </row>
    <row r="16" spans="1:42" s="8" customFormat="1" ht="25.2" customHeight="1">
      <c r="A16" s="9">
        <v>11</v>
      </c>
      <c r="B16" s="12" t="s">
        <v>86</v>
      </c>
      <c r="C16" s="12" t="s">
        <v>2919</v>
      </c>
      <c r="D16" s="6" t="s">
        <v>525</v>
      </c>
      <c r="E16" s="62">
        <f t="shared" si="0"/>
        <v>14.644800000000002</v>
      </c>
      <c r="F16" s="12"/>
      <c r="G16" s="9" t="s">
        <v>106</v>
      </c>
      <c r="H16" s="4" t="s">
        <v>249</v>
      </c>
      <c r="I16" s="44" t="s">
        <v>84</v>
      </c>
      <c r="J16" s="66" t="s">
        <v>1049</v>
      </c>
      <c r="K16" s="9" t="s">
        <v>434</v>
      </c>
      <c r="L16" s="10" t="s">
        <v>73</v>
      </c>
      <c r="M16" s="10" t="s">
        <v>73</v>
      </c>
      <c r="N16" s="10" t="s">
        <v>73</v>
      </c>
      <c r="O16" s="5">
        <f>SUM(L16*400)</f>
        <v>0</v>
      </c>
      <c r="P16" s="6"/>
      <c r="Q16" s="5">
        <f t="shared" si="3"/>
        <v>0</v>
      </c>
      <c r="R16" s="12"/>
      <c r="S16" s="12"/>
      <c r="T16" s="12"/>
      <c r="U16" s="6">
        <v>9</v>
      </c>
      <c r="V16" s="2"/>
      <c r="W16" s="12">
        <v>9</v>
      </c>
      <c r="X16" s="12"/>
      <c r="Y16" s="50">
        <v>5650</v>
      </c>
      <c r="Z16" s="63">
        <f t="shared" si="4"/>
        <v>50850</v>
      </c>
      <c r="AA16" s="8">
        <v>4</v>
      </c>
      <c r="AB16" s="6">
        <v>4</v>
      </c>
      <c r="AC16" s="7">
        <f t="shared" si="5"/>
        <v>48816</v>
      </c>
      <c r="AD16" s="2"/>
      <c r="AE16" s="2"/>
      <c r="AF16" s="2">
        <v>0.3</v>
      </c>
      <c r="AG16" s="7">
        <f t="shared" si="1"/>
        <v>146.44800000000001</v>
      </c>
      <c r="AH16" s="3">
        <v>100</v>
      </c>
      <c r="AI16" s="7">
        <f t="shared" si="6"/>
        <v>46.448000000000008</v>
      </c>
      <c r="AJ16" s="7">
        <f t="shared" si="7"/>
        <v>11.612000000000002</v>
      </c>
      <c r="AK16" s="7">
        <f t="shared" si="8"/>
        <v>23.224000000000004</v>
      </c>
      <c r="AL16" s="7">
        <f t="shared" si="9"/>
        <v>34.836000000000006</v>
      </c>
      <c r="AM16" s="7">
        <f t="shared" si="10"/>
        <v>46.448000000000008</v>
      </c>
      <c r="AN16" s="7">
        <f t="shared" si="11"/>
        <v>111.61199999999999</v>
      </c>
      <c r="AO16" s="7">
        <f t="shared" si="12"/>
        <v>14.644800000000002</v>
      </c>
      <c r="AP16" s="7">
        <f t="shared" si="13"/>
        <v>114.6448</v>
      </c>
    </row>
    <row r="17" spans="1:42" s="8" customFormat="1" ht="25.2" customHeight="1">
      <c r="A17" s="9">
        <v>12</v>
      </c>
      <c r="B17" s="12" t="s">
        <v>63</v>
      </c>
      <c r="C17" s="12" t="s">
        <v>2920</v>
      </c>
      <c r="D17" s="6" t="s">
        <v>879</v>
      </c>
      <c r="E17" s="62">
        <f t="shared" si="0"/>
        <v>14.644800000000002</v>
      </c>
      <c r="F17" s="12"/>
      <c r="G17" s="9" t="s">
        <v>106</v>
      </c>
      <c r="H17" s="4" t="s">
        <v>249</v>
      </c>
      <c r="I17" s="44" t="s">
        <v>84</v>
      </c>
      <c r="J17" s="66" t="s">
        <v>1049</v>
      </c>
      <c r="K17" s="9" t="s">
        <v>620</v>
      </c>
      <c r="L17" s="10" t="s">
        <v>73</v>
      </c>
      <c r="M17" s="10" t="s">
        <v>73</v>
      </c>
      <c r="N17" s="10" t="s">
        <v>73</v>
      </c>
      <c r="O17" s="5">
        <f t="shared" ref="O17:O27" si="14">SUM(L17*400)</f>
        <v>0</v>
      </c>
      <c r="P17" s="6"/>
      <c r="Q17" s="5">
        <f t="shared" si="3"/>
        <v>0</v>
      </c>
      <c r="R17" s="12"/>
      <c r="S17" s="12"/>
      <c r="T17" s="12"/>
      <c r="U17" s="6">
        <v>9</v>
      </c>
      <c r="V17" s="2"/>
      <c r="W17" s="12">
        <v>9</v>
      </c>
      <c r="X17" s="12"/>
      <c r="Y17" s="50">
        <v>5650</v>
      </c>
      <c r="Z17" s="63">
        <f t="shared" si="4"/>
        <v>50850</v>
      </c>
      <c r="AA17" s="8">
        <v>4</v>
      </c>
      <c r="AB17" s="6">
        <v>4</v>
      </c>
      <c r="AC17" s="7">
        <f t="shared" si="5"/>
        <v>48816</v>
      </c>
      <c r="AD17" s="2"/>
      <c r="AE17" s="2"/>
      <c r="AF17" s="2">
        <v>0.3</v>
      </c>
      <c r="AG17" s="7">
        <f t="shared" si="1"/>
        <v>146.44800000000001</v>
      </c>
      <c r="AH17" s="3">
        <v>100</v>
      </c>
      <c r="AI17" s="7">
        <f t="shared" si="6"/>
        <v>46.448000000000008</v>
      </c>
      <c r="AJ17" s="7">
        <f t="shared" si="7"/>
        <v>11.612000000000002</v>
      </c>
      <c r="AK17" s="7">
        <f t="shared" si="8"/>
        <v>23.224000000000004</v>
      </c>
      <c r="AL17" s="7">
        <f t="shared" si="9"/>
        <v>34.836000000000006</v>
      </c>
      <c r="AM17" s="7">
        <f t="shared" si="10"/>
        <v>46.448000000000008</v>
      </c>
      <c r="AN17" s="7">
        <f t="shared" si="11"/>
        <v>111.61199999999999</v>
      </c>
      <c r="AO17" s="7">
        <f t="shared" si="12"/>
        <v>14.644800000000002</v>
      </c>
      <c r="AP17" s="7">
        <f t="shared" si="13"/>
        <v>114.6448</v>
      </c>
    </row>
    <row r="18" spans="1:42" s="8" customFormat="1" ht="25.2" customHeight="1">
      <c r="A18" s="9">
        <v>13</v>
      </c>
      <c r="B18" s="12" t="s">
        <v>63</v>
      </c>
      <c r="C18" s="12" t="s">
        <v>2921</v>
      </c>
      <c r="D18" s="6" t="s">
        <v>854</v>
      </c>
      <c r="E18" s="62">
        <f t="shared" si="0"/>
        <v>14.644800000000002</v>
      </c>
      <c r="F18" s="12"/>
      <c r="G18" s="9" t="s">
        <v>106</v>
      </c>
      <c r="H18" s="4" t="s">
        <v>249</v>
      </c>
      <c r="I18" s="44" t="s">
        <v>84</v>
      </c>
      <c r="J18" s="66" t="s">
        <v>1049</v>
      </c>
      <c r="K18" s="9" t="s">
        <v>620</v>
      </c>
      <c r="L18" s="10" t="s">
        <v>73</v>
      </c>
      <c r="M18" s="10" t="s">
        <v>73</v>
      </c>
      <c r="N18" s="10" t="s">
        <v>73</v>
      </c>
      <c r="O18" s="5">
        <f t="shared" si="14"/>
        <v>0</v>
      </c>
      <c r="P18" s="6"/>
      <c r="Q18" s="5">
        <f t="shared" si="3"/>
        <v>0</v>
      </c>
      <c r="R18" s="12"/>
      <c r="S18" s="12"/>
      <c r="T18" s="12"/>
      <c r="U18" s="6">
        <v>9</v>
      </c>
      <c r="V18" s="2"/>
      <c r="W18" s="12">
        <v>9</v>
      </c>
      <c r="X18" s="12"/>
      <c r="Y18" s="50">
        <v>5650</v>
      </c>
      <c r="Z18" s="63">
        <f t="shared" si="4"/>
        <v>50850</v>
      </c>
      <c r="AA18" s="8">
        <v>4</v>
      </c>
      <c r="AB18" s="6">
        <v>4</v>
      </c>
      <c r="AC18" s="7">
        <f t="shared" si="5"/>
        <v>48816</v>
      </c>
      <c r="AD18" s="2"/>
      <c r="AE18" s="2"/>
      <c r="AF18" s="2">
        <v>0.3</v>
      </c>
      <c r="AG18" s="7">
        <f t="shared" si="1"/>
        <v>146.44800000000001</v>
      </c>
      <c r="AH18" s="3">
        <v>100</v>
      </c>
      <c r="AI18" s="7">
        <f t="shared" si="6"/>
        <v>46.448000000000008</v>
      </c>
      <c r="AJ18" s="7">
        <f t="shared" si="7"/>
        <v>11.612000000000002</v>
      </c>
      <c r="AK18" s="7">
        <f t="shared" si="8"/>
        <v>23.224000000000004</v>
      </c>
      <c r="AL18" s="7">
        <f t="shared" si="9"/>
        <v>34.836000000000006</v>
      </c>
      <c r="AM18" s="7">
        <f t="shared" si="10"/>
        <v>46.448000000000008</v>
      </c>
      <c r="AN18" s="7">
        <f t="shared" si="11"/>
        <v>111.61199999999999</v>
      </c>
      <c r="AO18" s="7">
        <f t="shared" si="12"/>
        <v>14.644800000000002</v>
      </c>
      <c r="AP18" s="7">
        <f t="shared" si="13"/>
        <v>114.6448</v>
      </c>
    </row>
    <row r="19" spans="1:42" s="8" customFormat="1" ht="25.2" customHeight="1">
      <c r="A19" s="9">
        <v>14</v>
      </c>
      <c r="B19" s="12" t="s">
        <v>2922</v>
      </c>
      <c r="C19" s="12"/>
      <c r="D19" s="6" t="s">
        <v>2923</v>
      </c>
      <c r="E19" s="62">
        <f t="shared" si="0"/>
        <v>14.644800000000002</v>
      </c>
      <c r="F19" s="12"/>
      <c r="G19" s="9" t="s">
        <v>106</v>
      </c>
      <c r="H19" s="4" t="s">
        <v>249</v>
      </c>
      <c r="I19" s="44" t="s">
        <v>84</v>
      </c>
      <c r="J19" s="66" t="s">
        <v>1049</v>
      </c>
      <c r="K19" s="9" t="s">
        <v>2453</v>
      </c>
      <c r="L19" s="10" t="s">
        <v>73</v>
      </c>
      <c r="M19" s="10" t="s">
        <v>73</v>
      </c>
      <c r="N19" s="10" t="s">
        <v>73</v>
      </c>
      <c r="O19" s="5">
        <f t="shared" si="14"/>
        <v>0</v>
      </c>
      <c r="P19" s="6"/>
      <c r="Q19" s="5">
        <f t="shared" si="3"/>
        <v>0</v>
      </c>
      <c r="R19" s="12"/>
      <c r="S19" s="12"/>
      <c r="T19" s="12"/>
      <c r="U19" s="6">
        <v>9</v>
      </c>
      <c r="V19" s="2"/>
      <c r="W19" s="12">
        <v>9</v>
      </c>
      <c r="X19" s="12"/>
      <c r="Y19" s="50">
        <v>5650</v>
      </c>
      <c r="Z19" s="63">
        <f t="shared" si="4"/>
        <v>50850</v>
      </c>
      <c r="AA19" s="8">
        <v>4</v>
      </c>
      <c r="AB19" s="6">
        <v>4</v>
      </c>
      <c r="AC19" s="7">
        <f t="shared" si="5"/>
        <v>48816</v>
      </c>
      <c r="AD19" s="2"/>
      <c r="AE19" s="2"/>
      <c r="AF19" s="2">
        <v>0.3</v>
      </c>
      <c r="AG19" s="7">
        <f t="shared" si="1"/>
        <v>146.44800000000001</v>
      </c>
      <c r="AH19" s="3">
        <v>100</v>
      </c>
      <c r="AI19" s="7">
        <f t="shared" si="6"/>
        <v>46.448000000000008</v>
      </c>
      <c r="AJ19" s="7">
        <f t="shared" si="7"/>
        <v>11.612000000000002</v>
      </c>
      <c r="AK19" s="7">
        <f t="shared" si="8"/>
        <v>23.224000000000004</v>
      </c>
      <c r="AL19" s="7">
        <f t="shared" si="9"/>
        <v>34.836000000000006</v>
      </c>
      <c r="AM19" s="7">
        <f t="shared" si="10"/>
        <v>46.448000000000008</v>
      </c>
      <c r="AN19" s="7">
        <f t="shared" si="11"/>
        <v>111.61199999999999</v>
      </c>
      <c r="AO19" s="7">
        <f t="shared" si="12"/>
        <v>14.644800000000002</v>
      </c>
      <c r="AP19" s="7">
        <f t="shared" si="13"/>
        <v>114.6448</v>
      </c>
    </row>
    <row r="20" spans="1:42" s="8" customFormat="1" ht="25.2" customHeight="1">
      <c r="A20" s="9">
        <v>15</v>
      </c>
      <c r="B20" s="12" t="s">
        <v>63</v>
      </c>
      <c r="C20" s="12" t="s">
        <v>2924</v>
      </c>
      <c r="D20" s="6" t="s">
        <v>2925</v>
      </c>
      <c r="E20" s="62">
        <f t="shared" si="0"/>
        <v>14.644800000000002</v>
      </c>
      <c r="F20" s="12"/>
      <c r="G20" s="9" t="s">
        <v>106</v>
      </c>
      <c r="H20" s="4" t="s">
        <v>249</v>
      </c>
      <c r="I20" s="44" t="s">
        <v>84</v>
      </c>
      <c r="J20" s="66" t="s">
        <v>1049</v>
      </c>
      <c r="K20" s="9" t="s">
        <v>1917</v>
      </c>
      <c r="L20" s="10" t="s">
        <v>73</v>
      </c>
      <c r="M20" s="10" t="s">
        <v>73</v>
      </c>
      <c r="N20" s="10" t="s">
        <v>73</v>
      </c>
      <c r="O20" s="5">
        <f t="shared" si="14"/>
        <v>0</v>
      </c>
      <c r="P20" s="6"/>
      <c r="Q20" s="5">
        <f t="shared" si="3"/>
        <v>0</v>
      </c>
      <c r="R20" s="12"/>
      <c r="S20" s="12"/>
      <c r="T20" s="12"/>
      <c r="U20" s="6">
        <v>9</v>
      </c>
      <c r="V20" s="2"/>
      <c r="W20" s="12">
        <v>9</v>
      </c>
      <c r="X20" s="12"/>
      <c r="Y20" s="50">
        <v>5650</v>
      </c>
      <c r="Z20" s="63">
        <f t="shared" si="4"/>
        <v>50850</v>
      </c>
      <c r="AA20" s="8">
        <v>4</v>
      </c>
      <c r="AB20" s="6">
        <v>4</v>
      </c>
      <c r="AC20" s="7">
        <f t="shared" si="5"/>
        <v>48816</v>
      </c>
      <c r="AD20" s="2"/>
      <c r="AE20" s="2"/>
      <c r="AF20" s="2">
        <v>0.3</v>
      </c>
      <c r="AG20" s="7">
        <f t="shared" si="1"/>
        <v>146.44800000000001</v>
      </c>
      <c r="AH20" s="3">
        <v>100</v>
      </c>
      <c r="AI20" s="7">
        <f t="shared" si="6"/>
        <v>46.448000000000008</v>
      </c>
      <c r="AJ20" s="7">
        <f t="shared" si="7"/>
        <v>11.612000000000002</v>
      </c>
      <c r="AK20" s="7">
        <f t="shared" si="8"/>
        <v>23.224000000000004</v>
      </c>
      <c r="AL20" s="7">
        <f t="shared" si="9"/>
        <v>34.836000000000006</v>
      </c>
      <c r="AM20" s="7">
        <f t="shared" si="10"/>
        <v>46.448000000000008</v>
      </c>
      <c r="AN20" s="7">
        <f t="shared" si="11"/>
        <v>111.61199999999999</v>
      </c>
      <c r="AO20" s="7">
        <f t="shared" si="12"/>
        <v>14.644800000000002</v>
      </c>
      <c r="AP20" s="7">
        <f t="shared" si="13"/>
        <v>114.6448</v>
      </c>
    </row>
    <row r="21" spans="1:42" s="8" customFormat="1" ht="25.2" customHeight="1">
      <c r="A21" s="9">
        <v>16</v>
      </c>
      <c r="B21" s="12" t="s">
        <v>63</v>
      </c>
      <c r="C21" s="12" t="s">
        <v>2926</v>
      </c>
      <c r="D21" s="6" t="s">
        <v>2927</v>
      </c>
      <c r="E21" s="62">
        <f t="shared" si="0"/>
        <v>14.644800000000002</v>
      </c>
      <c r="F21" s="12"/>
      <c r="G21" s="9" t="s">
        <v>106</v>
      </c>
      <c r="H21" s="4" t="s">
        <v>249</v>
      </c>
      <c r="I21" s="44" t="s">
        <v>84</v>
      </c>
      <c r="J21" s="66" t="s">
        <v>1049</v>
      </c>
      <c r="K21" s="9" t="s">
        <v>1917</v>
      </c>
      <c r="L21" s="10" t="s">
        <v>73</v>
      </c>
      <c r="M21" s="10" t="s">
        <v>73</v>
      </c>
      <c r="N21" s="10" t="s">
        <v>73</v>
      </c>
      <c r="O21" s="5">
        <f t="shared" si="14"/>
        <v>0</v>
      </c>
      <c r="P21" s="6"/>
      <c r="Q21" s="5">
        <f t="shared" si="3"/>
        <v>0</v>
      </c>
      <c r="R21" s="12"/>
      <c r="S21" s="12"/>
      <c r="T21" s="12"/>
      <c r="U21" s="6">
        <v>9</v>
      </c>
      <c r="V21" s="2"/>
      <c r="W21" s="12">
        <v>9</v>
      </c>
      <c r="X21" s="12"/>
      <c r="Y21" s="50">
        <v>5650</v>
      </c>
      <c r="Z21" s="63">
        <f t="shared" si="4"/>
        <v>50850</v>
      </c>
      <c r="AA21" s="8">
        <v>4</v>
      </c>
      <c r="AB21" s="6">
        <v>4</v>
      </c>
      <c r="AC21" s="7">
        <f t="shared" si="5"/>
        <v>48816</v>
      </c>
      <c r="AD21" s="2"/>
      <c r="AE21" s="2"/>
      <c r="AF21" s="2">
        <v>0.3</v>
      </c>
      <c r="AG21" s="7">
        <f t="shared" si="1"/>
        <v>146.44800000000001</v>
      </c>
      <c r="AH21" s="3">
        <v>100</v>
      </c>
      <c r="AI21" s="7">
        <f t="shared" si="6"/>
        <v>46.448000000000008</v>
      </c>
      <c r="AJ21" s="7">
        <f t="shared" si="7"/>
        <v>11.612000000000002</v>
      </c>
      <c r="AK21" s="7">
        <f t="shared" si="8"/>
        <v>23.224000000000004</v>
      </c>
      <c r="AL21" s="7">
        <f t="shared" si="9"/>
        <v>34.836000000000006</v>
      </c>
      <c r="AM21" s="7">
        <f t="shared" si="10"/>
        <v>46.448000000000008</v>
      </c>
      <c r="AN21" s="7">
        <f t="shared" si="11"/>
        <v>111.61199999999999</v>
      </c>
      <c r="AO21" s="7">
        <f t="shared" si="12"/>
        <v>14.644800000000002</v>
      </c>
      <c r="AP21" s="7">
        <f t="shared" si="13"/>
        <v>114.6448</v>
      </c>
    </row>
    <row r="22" spans="1:42" s="8" customFormat="1" ht="25.2" customHeight="1">
      <c r="A22" s="9">
        <v>17</v>
      </c>
      <c r="B22" s="12" t="s">
        <v>63</v>
      </c>
      <c r="C22" s="12" t="s">
        <v>2928</v>
      </c>
      <c r="D22" s="6" t="s">
        <v>2929</v>
      </c>
      <c r="E22" s="62">
        <f t="shared" si="0"/>
        <v>14.644800000000002</v>
      </c>
      <c r="F22" s="12"/>
      <c r="G22" s="9" t="s">
        <v>106</v>
      </c>
      <c r="H22" s="4" t="s">
        <v>249</v>
      </c>
      <c r="I22" s="44" t="s">
        <v>84</v>
      </c>
      <c r="J22" s="66" t="s">
        <v>1049</v>
      </c>
      <c r="K22" s="9" t="s">
        <v>1917</v>
      </c>
      <c r="L22" s="10" t="s">
        <v>73</v>
      </c>
      <c r="M22" s="10" t="s">
        <v>73</v>
      </c>
      <c r="N22" s="10" t="s">
        <v>73</v>
      </c>
      <c r="O22" s="5">
        <f t="shared" si="14"/>
        <v>0</v>
      </c>
      <c r="P22" s="6"/>
      <c r="Q22" s="5">
        <f t="shared" si="3"/>
        <v>0</v>
      </c>
      <c r="R22" s="12"/>
      <c r="S22" s="12"/>
      <c r="T22" s="12"/>
      <c r="U22" s="6">
        <v>9</v>
      </c>
      <c r="V22" s="2"/>
      <c r="W22" s="12">
        <v>9</v>
      </c>
      <c r="X22" s="12"/>
      <c r="Y22" s="50">
        <v>5650</v>
      </c>
      <c r="Z22" s="63">
        <f t="shared" si="4"/>
        <v>50850</v>
      </c>
      <c r="AA22" s="8">
        <v>4</v>
      </c>
      <c r="AB22" s="6">
        <v>4</v>
      </c>
      <c r="AC22" s="7">
        <f t="shared" si="5"/>
        <v>48816</v>
      </c>
      <c r="AD22" s="2"/>
      <c r="AE22" s="2"/>
      <c r="AF22" s="2">
        <v>0.3</v>
      </c>
      <c r="AG22" s="7">
        <f t="shared" si="1"/>
        <v>146.44800000000001</v>
      </c>
      <c r="AH22" s="3">
        <v>100</v>
      </c>
      <c r="AI22" s="7">
        <f t="shared" si="6"/>
        <v>46.448000000000008</v>
      </c>
      <c r="AJ22" s="7">
        <f t="shared" si="7"/>
        <v>11.612000000000002</v>
      </c>
      <c r="AK22" s="7">
        <f t="shared" si="8"/>
        <v>23.224000000000004</v>
      </c>
      <c r="AL22" s="7">
        <f t="shared" si="9"/>
        <v>34.836000000000006</v>
      </c>
      <c r="AM22" s="7">
        <f t="shared" si="10"/>
        <v>46.448000000000008</v>
      </c>
      <c r="AN22" s="7">
        <f t="shared" si="11"/>
        <v>111.61199999999999</v>
      </c>
      <c r="AO22" s="7">
        <f t="shared" si="12"/>
        <v>14.644800000000002</v>
      </c>
      <c r="AP22" s="7">
        <f t="shared" si="13"/>
        <v>114.6448</v>
      </c>
    </row>
    <row r="23" spans="1:42" s="8" customFormat="1" ht="25.2" customHeight="1">
      <c r="A23" s="9">
        <v>18</v>
      </c>
      <c r="B23" s="12" t="s">
        <v>63</v>
      </c>
      <c r="C23" s="12" t="s">
        <v>2930</v>
      </c>
      <c r="D23" s="6" t="s">
        <v>2931</v>
      </c>
      <c r="E23" s="62">
        <f t="shared" si="0"/>
        <v>14.644800000000002</v>
      </c>
      <c r="F23" s="12"/>
      <c r="G23" s="9" t="s">
        <v>106</v>
      </c>
      <c r="H23" s="4" t="s">
        <v>249</v>
      </c>
      <c r="I23" s="44" t="s">
        <v>84</v>
      </c>
      <c r="J23" s="66" t="s">
        <v>1049</v>
      </c>
      <c r="K23" s="9" t="s">
        <v>1917</v>
      </c>
      <c r="L23" s="10" t="s">
        <v>73</v>
      </c>
      <c r="M23" s="10" t="s">
        <v>73</v>
      </c>
      <c r="N23" s="10" t="s">
        <v>73</v>
      </c>
      <c r="O23" s="5">
        <f t="shared" si="14"/>
        <v>0</v>
      </c>
      <c r="P23" s="6"/>
      <c r="Q23" s="5">
        <f t="shared" si="3"/>
        <v>0</v>
      </c>
      <c r="R23" s="12"/>
      <c r="S23" s="12"/>
      <c r="T23" s="12"/>
      <c r="U23" s="6">
        <v>9</v>
      </c>
      <c r="V23" s="2"/>
      <c r="W23" s="12">
        <v>9</v>
      </c>
      <c r="X23" s="12"/>
      <c r="Y23" s="50">
        <v>5650</v>
      </c>
      <c r="Z23" s="63">
        <f t="shared" si="4"/>
        <v>50850</v>
      </c>
      <c r="AA23" s="8">
        <v>4</v>
      </c>
      <c r="AB23" s="6">
        <v>4</v>
      </c>
      <c r="AC23" s="7">
        <f t="shared" si="5"/>
        <v>48816</v>
      </c>
      <c r="AD23" s="2"/>
      <c r="AE23" s="2"/>
      <c r="AF23" s="2">
        <v>0.3</v>
      </c>
      <c r="AG23" s="7">
        <f t="shared" si="1"/>
        <v>146.44800000000001</v>
      </c>
      <c r="AH23" s="3">
        <v>100</v>
      </c>
      <c r="AI23" s="7">
        <f t="shared" si="6"/>
        <v>46.448000000000008</v>
      </c>
      <c r="AJ23" s="7">
        <f t="shared" si="7"/>
        <v>11.612000000000002</v>
      </c>
      <c r="AK23" s="7">
        <f t="shared" si="8"/>
        <v>23.224000000000004</v>
      </c>
      <c r="AL23" s="7">
        <f t="shared" si="9"/>
        <v>34.836000000000006</v>
      </c>
      <c r="AM23" s="7">
        <f t="shared" si="10"/>
        <v>46.448000000000008</v>
      </c>
      <c r="AN23" s="7">
        <f t="shared" si="11"/>
        <v>111.61199999999999</v>
      </c>
      <c r="AO23" s="7">
        <f t="shared" si="12"/>
        <v>14.644800000000002</v>
      </c>
      <c r="AP23" s="7">
        <f t="shared" si="13"/>
        <v>114.6448</v>
      </c>
    </row>
    <row r="24" spans="1:42" s="8" customFormat="1" ht="25.2" customHeight="1">
      <c r="A24" s="9">
        <v>19</v>
      </c>
      <c r="B24" s="12" t="s">
        <v>63</v>
      </c>
      <c r="C24" s="12" t="s">
        <v>2932</v>
      </c>
      <c r="D24" s="6" t="s">
        <v>2933</v>
      </c>
      <c r="E24" s="62">
        <f t="shared" si="0"/>
        <v>14.644800000000002</v>
      </c>
      <c r="F24" s="12"/>
      <c r="G24" s="9" t="s">
        <v>106</v>
      </c>
      <c r="H24" s="4" t="s">
        <v>249</v>
      </c>
      <c r="I24" s="44" t="s">
        <v>84</v>
      </c>
      <c r="J24" s="66" t="s">
        <v>1049</v>
      </c>
      <c r="K24" s="9" t="s">
        <v>1917</v>
      </c>
      <c r="L24" s="10" t="s">
        <v>73</v>
      </c>
      <c r="M24" s="10" t="s">
        <v>73</v>
      </c>
      <c r="N24" s="10" t="s">
        <v>73</v>
      </c>
      <c r="O24" s="5">
        <f t="shared" si="14"/>
        <v>0</v>
      </c>
      <c r="P24" s="6"/>
      <c r="Q24" s="5">
        <f t="shared" si="3"/>
        <v>0</v>
      </c>
      <c r="R24" s="12"/>
      <c r="S24" s="12"/>
      <c r="T24" s="12"/>
      <c r="U24" s="6">
        <v>9</v>
      </c>
      <c r="V24" s="2"/>
      <c r="W24" s="12">
        <v>9</v>
      </c>
      <c r="X24" s="12"/>
      <c r="Y24" s="50">
        <v>5650</v>
      </c>
      <c r="Z24" s="63">
        <f t="shared" si="4"/>
        <v>50850</v>
      </c>
      <c r="AA24" s="8">
        <v>4</v>
      </c>
      <c r="AB24" s="6">
        <v>4</v>
      </c>
      <c r="AC24" s="7">
        <f t="shared" si="5"/>
        <v>48816</v>
      </c>
      <c r="AD24" s="2"/>
      <c r="AE24" s="2"/>
      <c r="AF24" s="2">
        <v>0.3</v>
      </c>
      <c r="AG24" s="7">
        <f t="shared" si="1"/>
        <v>146.44800000000001</v>
      </c>
      <c r="AH24" s="3">
        <v>100</v>
      </c>
      <c r="AI24" s="7">
        <f t="shared" si="6"/>
        <v>46.448000000000008</v>
      </c>
      <c r="AJ24" s="7">
        <f t="shared" si="7"/>
        <v>11.612000000000002</v>
      </c>
      <c r="AK24" s="7">
        <f t="shared" si="8"/>
        <v>23.224000000000004</v>
      </c>
      <c r="AL24" s="7">
        <f t="shared" si="9"/>
        <v>34.836000000000006</v>
      </c>
      <c r="AM24" s="7">
        <f t="shared" si="10"/>
        <v>46.448000000000008</v>
      </c>
      <c r="AN24" s="7">
        <f t="shared" si="11"/>
        <v>111.61199999999999</v>
      </c>
      <c r="AO24" s="7">
        <f t="shared" si="12"/>
        <v>14.644800000000002</v>
      </c>
      <c r="AP24" s="7">
        <f t="shared" si="13"/>
        <v>114.6448</v>
      </c>
    </row>
    <row r="25" spans="1:42" s="8" customFormat="1" ht="25.2" customHeight="1">
      <c r="A25" s="9">
        <v>20</v>
      </c>
      <c r="B25" s="12" t="s">
        <v>63</v>
      </c>
      <c r="C25" s="12" t="s">
        <v>2934</v>
      </c>
      <c r="D25" s="6" t="s">
        <v>2935</v>
      </c>
      <c r="E25" s="62">
        <f t="shared" si="0"/>
        <v>14.644800000000002</v>
      </c>
      <c r="F25" s="12"/>
      <c r="G25" s="9" t="s">
        <v>106</v>
      </c>
      <c r="H25" s="4" t="s">
        <v>249</v>
      </c>
      <c r="I25" s="44" t="s">
        <v>84</v>
      </c>
      <c r="J25" s="66" t="s">
        <v>1049</v>
      </c>
      <c r="K25" s="9" t="s">
        <v>1042</v>
      </c>
      <c r="L25" s="10" t="s">
        <v>73</v>
      </c>
      <c r="M25" s="10" t="s">
        <v>73</v>
      </c>
      <c r="N25" s="10" t="s">
        <v>73</v>
      </c>
      <c r="O25" s="5">
        <f t="shared" si="14"/>
        <v>0</v>
      </c>
      <c r="P25" s="6"/>
      <c r="Q25" s="5">
        <f t="shared" si="3"/>
        <v>0</v>
      </c>
      <c r="R25" s="12"/>
      <c r="S25" s="12"/>
      <c r="T25" s="12"/>
      <c r="U25" s="6">
        <v>9</v>
      </c>
      <c r="V25" s="2"/>
      <c r="W25" s="12">
        <v>9</v>
      </c>
      <c r="X25" s="12"/>
      <c r="Y25" s="50">
        <v>5650</v>
      </c>
      <c r="Z25" s="63">
        <f t="shared" si="4"/>
        <v>50850</v>
      </c>
      <c r="AA25" s="8">
        <v>4</v>
      </c>
      <c r="AB25" s="6">
        <v>4</v>
      </c>
      <c r="AC25" s="7">
        <f t="shared" si="5"/>
        <v>48816</v>
      </c>
      <c r="AD25" s="2"/>
      <c r="AE25" s="2"/>
      <c r="AF25" s="2">
        <v>0.3</v>
      </c>
      <c r="AG25" s="7">
        <f t="shared" si="1"/>
        <v>146.44800000000001</v>
      </c>
      <c r="AH25" s="3">
        <v>100</v>
      </c>
      <c r="AI25" s="7">
        <f t="shared" si="6"/>
        <v>46.448000000000008</v>
      </c>
      <c r="AJ25" s="7">
        <f t="shared" si="7"/>
        <v>11.612000000000002</v>
      </c>
      <c r="AK25" s="7">
        <f t="shared" si="8"/>
        <v>23.224000000000004</v>
      </c>
      <c r="AL25" s="7">
        <f t="shared" si="9"/>
        <v>34.836000000000006</v>
      </c>
      <c r="AM25" s="7">
        <f t="shared" si="10"/>
        <v>46.448000000000008</v>
      </c>
      <c r="AN25" s="7">
        <f t="shared" si="11"/>
        <v>111.61199999999999</v>
      </c>
      <c r="AO25" s="7">
        <f t="shared" si="12"/>
        <v>14.644800000000002</v>
      </c>
      <c r="AP25" s="7">
        <f t="shared" si="13"/>
        <v>114.6448</v>
      </c>
    </row>
    <row r="26" spans="1:42" s="8" customFormat="1" ht="25.2" customHeight="1">
      <c r="A26" s="9">
        <v>21</v>
      </c>
      <c r="B26" s="12" t="s">
        <v>63</v>
      </c>
      <c r="C26" s="12" t="s">
        <v>2936</v>
      </c>
      <c r="D26" s="6" t="s">
        <v>1055</v>
      </c>
      <c r="E26" s="62">
        <f t="shared" si="0"/>
        <v>14.644800000000002</v>
      </c>
      <c r="F26" s="12"/>
      <c r="G26" s="9" t="s">
        <v>106</v>
      </c>
      <c r="H26" s="4" t="s">
        <v>249</v>
      </c>
      <c r="I26" s="44" t="s">
        <v>84</v>
      </c>
      <c r="J26" s="66" t="s">
        <v>1049</v>
      </c>
      <c r="K26" s="9" t="s">
        <v>1042</v>
      </c>
      <c r="L26" s="10" t="s">
        <v>73</v>
      </c>
      <c r="M26" s="10" t="s">
        <v>73</v>
      </c>
      <c r="N26" s="10" t="s">
        <v>73</v>
      </c>
      <c r="O26" s="5">
        <f t="shared" si="14"/>
        <v>0</v>
      </c>
      <c r="P26" s="6"/>
      <c r="Q26" s="5">
        <f t="shared" si="3"/>
        <v>0</v>
      </c>
      <c r="R26" s="12"/>
      <c r="S26" s="12"/>
      <c r="T26" s="12"/>
      <c r="U26" s="6">
        <v>9</v>
      </c>
      <c r="V26" s="2"/>
      <c r="W26" s="12">
        <v>9</v>
      </c>
      <c r="X26" s="12"/>
      <c r="Y26" s="50">
        <v>5650</v>
      </c>
      <c r="Z26" s="63">
        <f t="shared" si="4"/>
        <v>50850</v>
      </c>
      <c r="AA26" s="8">
        <v>4</v>
      </c>
      <c r="AB26" s="6">
        <v>4</v>
      </c>
      <c r="AC26" s="7">
        <f t="shared" si="5"/>
        <v>48816</v>
      </c>
      <c r="AD26" s="2"/>
      <c r="AE26" s="2"/>
      <c r="AF26" s="2">
        <v>0.3</v>
      </c>
      <c r="AG26" s="7">
        <f t="shared" si="1"/>
        <v>146.44800000000001</v>
      </c>
      <c r="AH26" s="3">
        <v>100</v>
      </c>
      <c r="AI26" s="7">
        <f t="shared" si="6"/>
        <v>46.448000000000008</v>
      </c>
      <c r="AJ26" s="7">
        <f t="shared" si="7"/>
        <v>11.612000000000002</v>
      </c>
      <c r="AK26" s="7">
        <f t="shared" si="8"/>
        <v>23.224000000000004</v>
      </c>
      <c r="AL26" s="7">
        <f t="shared" si="9"/>
        <v>34.836000000000006</v>
      </c>
      <c r="AM26" s="7">
        <f t="shared" si="10"/>
        <v>46.448000000000008</v>
      </c>
      <c r="AN26" s="7">
        <f t="shared" si="11"/>
        <v>111.61199999999999</v>
      </c>
      <c r="AO26" s="7">
        <f t="shared" si="12"/>
        <v>14.644800000000002</v>
      </c>
      <c r="AP26" s="7">
        <f t="shared" si="13"/>
        <v>114.6448</v>
      </c>
    </row>
    <row r="27" spans="1:42" s="8" customFormat="1" ht="25.2" customHeight="1">
      <c r="A27" s="9">
        <v>22</v>
      </c>
      <c r="B27" s="12" t="s">
        <v>2937</v>
      </c>
      <c r="C27" s="12"/>
      <c r="D27" s="87" t="s">
        <v>2938</v>
      </c>
      <c r="E27" s="62">
        <f t="shared" si="0"/>
        <v>14.644800000000002</v>
      </c>
      <c r="F27" s="68"/>
      <c r="G27" s="9" t="s">
        <v>106</v>
      </c>
      <c r="H27" s="4" t="s">
        <v>249</v>
      </c>
      <c r="I27" s="44" t="s">
        <v>84</v>
      </c>
      <c r="J27" s="66" t="s">
        <v>1049</v>
      </c>
      <c r="K27" s="9" t="s">
        <v>1042</v>
      </c>
      <c r="L27" s="10" t="s">
        <v>73</v>
      </c>
      <c r="M27" s="10" t="s">
        <v>73</v>
      </c>
      <c r="N27" s="10" t="s">
        <v>73</v>
      </c>
      <c r="O27" s="5">
        <f t="shared" si="14"/>
        <v>0</v>
      </c>
      <c r="P27" s="6"/>
      <c r="Q27" s="5">
        <f t="shared" si="3"/>
        <v>0</v>
      </c>
      <c r="R27" s="12"/>
      <c r="S27" s="12"/>
      <c r="T27" s="12"/>
      <c r="U27" s="6">
        <v>9</v>
      </c>
      <c r="V27" s="2"/>
      <c r="W27" s="12">
        <v>9</v>
      </c>
      <c r="X27" s="12"/>
      <c r="Y27" s="50">
        <v>5650</v>
      </c>
      <c r="Z27" s="63">
        <f t="shared" si="4"/>
        <v>50850</v>
      </c>
      <c r="AA27" s="8">
        <v>4</v>
      </c>
      <c r="AB27" s="6">
        <v>4</v>
      </c>
      <c r="AC27" s="7">
        <f t="shared" si="5"/>
        <v>48816</v>
      </c>
      <c r="AD27" s="2"/>
      <c r="AE27" s="2"/>
      <c r="AF27" s="2">
        <v>0.3</v>
      </c>
      <c r="AG27" s="7">
        <f t="shared" si="1"/>
        <v>146.44800000000001</v>
      </c>
      <c r="AH27" s="3">
        <v>100</v>
      </c>
      <c r="AI27" s="7">
        <f t="shared" si="6"/>
        <v>46.448000000000008</v>
      </c>
      <c r="AJ27" s="7">
        <f t="shared" si="7"/>
        <v>11.612000000000002</v>
      </c>
      <c r="AK27" s="7">
        <f t="shared" si="8"/>
        <v>23.224000000000004</v>
      </c>
      <c r="AL27" s="7">
        <f t="shared" si="9"/>
        <v>34.836000000000006</v>
      </c>
      <c r="AM27" s="7">
        <f t="shared" si="10"/>
        <v>46.448000000000008</v>
      </c>
      <c r="AN27" s="7">
        <f t="shared" si="11"/>
        <v>111.61199999999999</v>
      </c>
      <c r="AO27" s="7">
        <f t="shared" si="12"/>
        <v>14.644800000000002</v>
      </c>
      <c r="AP27" s="7">
        <f t="shared" si="13"/>
        <v>114.6448</v>
      </c>
    </row>
    <row r="28" spans="1:42" s="8" customFormat="1" ht="25.2" customHeight="1">
      <c r="A28" s="9">
        <v>23</v>
      </c>
      <c r="B28" s="12" t="s">
        <v>63</v>
      </c>
      <c r="C28" s="12" t="s">
        <v>2939</v>
      </c>
      <c r="D28" s="6" t="s">
        <v>2940</v>
      </c>
      <c r="E28" s="62">
        <f t="shared" si="0"/>
        <v>14.644800000000002</v>
      </c>
      <c r="F28" s="12"/>
      <c r="G28" s="9" t="s">
        <v>106</v>
      </c>
      <c r="H28" s="4" t="s">
        <v>249</v>
      </c>
      <c r="I28" s="44" t="s">
        <v>84</v>
      </c>
      <c r="J28" s="66" t="s">
        <v>1049</v>
      </c>
      <c r="K28" s="9" t="s">
        <v>2941</v>
      </c>
      <c r="L28" s="10" t="s">
        <v>73</v>
      </c>
      <c r="M28" s="10" t="s">
        <v>73</v>
      </c>
      <c r="N28" s="10" t="s">
        <v>73</v>
      </c>
      <c r="O28" s="5">
        <f>SUM(L28*400+M28*100+N28)</f>
        <v>0</v>
      </c>
      <c r="P28" s="6"/>
      <c r="Q28" s="5">
        <f t="shared" si="3"/>
        <v>0</v>
      </c>
      <c r="R28" s="12"/>
      <c r="S28" s="12"/>
      <c r="T28" s="12"/>
      <c r="U28" s="6">
        <v>9</v>
      </c>
      <c r="V28" s="2"/>
      <c r="W28" s="12">
        <v>9</v>
      </c>
      <c r="X28" s="12"/>
      <c r="Y28" s="50">
        <v>5650</v>
      </c>
      <c r="Z28" s="63">
        <f t="shared" si="4"/>
        <v>50850</v>
      </c>
      <c r="AA28" s="8">
        <v>4</v>
      </c>
      <c r="AB28" s="6">
        <v>4</v>
      </c>
      <c r="AC28" s="7">
        <f t="shared" si="5"/>
        <v>48816</v>
      </c>
      <c r="AD28" s="2"/>
      <c r="AE28" s="2"/>
      <c r="AF28" s="2">
        <v>0.3</v>
      </c>
      <c r="AG28" s="7">
        <f t="shared" si="1"/>
        <v>146.44800000000001</v>
      </c>
      <c r="AH28" s="3">
        <v>100</v>
      </c>
      <c r="AI28" s="7">
        <f t="shared" si="6"/>
        <v>46.448000000000008</v>
      </c>
      <c r="AJ28" s="7">
        <f t="shared" si="7"/>
        <v>11.612000000000002</v>
      </c>
      <c r="AK28" s="7">
        <f t="shared" si="8"/>
        <v>23.224000000000004</v>
      </c>
      <c r="AL28" s="7">
        <f t="shared" si="9"/>
        <v>34.836000000000006</v>
      </c>
      <c r="AM28" s="7">
        <f t="shared" si="10"/>
        <v>46.448000000000008</v>
      </c>
      <c r="AN28" s="7">
        <f t="shared" si="11"/>
        <v>111.61199999999999</v>
      </c>
      <c r="AO28" s="7">
        <f t="shared" si="12"/>
        <v>14.644800000000002</v>
      </c>
      <c r="AP28" s="7">
        <f t="shared" si="13"/>
        <v>114.6448</v>
      </c>
    </row>
    <row r="29" spans="1:42" s="8" customFormat="1" ht="25.2" customHeight="1">
      <c r="A29" s="9">
        <v>24</v>
      </c>
      <c r="B29" s="12" t="s">
        <v>63</v>
      </c>
      <c r="C29" s="12" t="s">
        <v>2942</v>
      </c>
      <c r="D29" s="6" t="s">
        <v>2943</v>
      </c>
      <c r="E29" s="62">
        <f t="shared" si="0"/>
        <v>14.644800000000002</v>
      </c>
      <c r="F29" s="12"/>
      <c r="G29" s="9" t="s">
        <v>106</v>
      </c>
      <c r="H29" s="4" t="s">
        <v>249</v>
      </c>
      <c r="I29" s="44" t="s">
        <v>84</v>
      </c>
      <c r="J29" s="66" t="s">
        <v>1049</v>
      </c>
      <c r="K29" s="9" t="s">
        <v>2941</v>
      </c>
      <c r="L29" s="10" t="s">
        <v>73</v>
      </c>
      <c r="M29" s="10" t="s">
        <v>73</v>
      </c>
      <c r="N29" s="10" t="s">
        <v>73</v>
      </c>
      <c r="O29" s="5">
        <f>SUM(L29*400+M29*100+N29)</f>
        <v>0</v>
      </c>
      <c r="P29" s="6"/>
      <c r="Q29" s="5">
        <f t="shared" si="3"/>
        <v>0</v>
      </c>
      <c r="R29" s="12"/>
      <c r="S29" s="12"/>
      <c r="T29" s="12"/>
      <c r="U29" s="6">
        <v>9</v>
      </c>
      <c r="V29" s="2"/>
      <c r="W29" s="12">
        <v>9</v>
      </c>
      <c r="X29" s="12"/>
      <c r="Y29" s="50">
        <v>5650</v>
      </c>
      <c r="Z29" s="63">
        <f t="shared" si="4"/>
        <v>50850</v>
      </c>
      <c r="AA29" s="8">
        <v>4</v>
      </c>
      <c r="AB29" s="6">
        <v>4</v>
      </c>
      <c r="AC29" s="7">
        <f t="shared" si="5"/>
        <v>48816</v>
      </c>
      <c r="AD29" s="2"/>
      <c r="AE29" s="2"/>
      <c r="AF29" s="2">
        <v>0.3</v>
      </c>
      <c r="AG29" s="7">
        <f t="shared" si="1"/>
        <v>146.44800000000001</v>
      </c>
      <c r="AH29" s="3">
        <v>100</v>
      </c>
      <c r="AI29" s="7">
        <f t="shared" si="6"/>
        <v>46.448000000000008</v>
      </c>
      <c r="AJ29" s="7">
        <f t="shared" si="7"/>
        <v>11.612000000000002</v>
      </c>
      <c r="AK29" s="7">
        <f t="shared" si="8"/>
        <v>23.224000000000004</v>
      </c>
      <c r="AL29" s="7">
        <f t="shared" si="9"/>
        <v>34.836000000000006</v>
      </c>
      <c r="AM29" s="7">
        <f t="shared" si="10"/>
        <v>46.448000000000008</v>
      </c>
      <c r="AN29" s="7">
        <f t="shared" si="11"/>
        <v>111.61199999999999</v>
      </c>
      <c r="AO29" s="7">
        <f t="shared" si="12"/>
        <v>14.644800000000002</v>
      </c>
      <c r="AP29" s="7">
        <f t="shared" si="13"/>
        <v>114.6448</v>
      </c>
    </row>
    <row r="30" spans="1:42" s="8" customFormat="1" ht="25.2" customHeight="1">
      <c r="A30" s="9">
        <v>25</v>
      </c>
      <c r="B30" s="12" t="s">
        <v>63</v>
      </c>
      <c r="C30" s="12" t="s">
        <v>2944</v>
      </c>
      <c r="D30" s="6" t="s">
        <v>2945</v>
      </c>
      <c r="E30" s="62">
        <f t="shared" si="0"/>
        <v>14.644800000000002</v>
      </c>
      <c r="F30" s="12"/>
      <c r="G30" s="9" t="s">
        <v>106</v>
      </c>
      <c r="H30" s="4" t="s">
        <v>249</v>
      </c>
      <c r="I30" s="44" t="s">
        <v>84</v>
      </c>
      <c r="J30" s="66" t="s">
        <v>1049</v>
      </c>
      <c r="K30" s="9" t="s">
        <v>2941</v>
      </c>
      <c r="L30" s="10" t="s">
        <v>73</v>
      </c>
      <c r="M30" s="10" t="s">
        <v>73</v>
      </c>
      <c r="N30" s="10" t="s">
        <v>73</v>
      </c>
      <c r="O30" s="5">
        <f>SUM(L30*400+M30*100+N30)</f>
        <v>0</v>
      </c>
      <c r="P30" s="6"/>
      <c r="Q30" s="5">
        <f t="shared" si="3"/>
        <v>0</v>
      </c>
      <c r="R30" s="12"/>
      <c r="S30" s="12"/>
      <c r="T30" s="12"/>
      <c r="U30" s="6">
        <v>9</v>
      </c>
      <c r="V30" s="2"/>
      <c r="W30" s="12">
        <v>9</v>
      </c>
      <c r="X30" s="12"/>
      <c r="Y30" s="50">
        <v>5650</v>
      </c>
      <c r="Z30" s="63">
        <f t="shared" si="4"/>
        <v>50850</v>
      </c>
      <c r="AA30" s="8">
        <v>4</v>
      </c>
      <c r="AB30" s="6">
        <v>4</v>
      </c>
      <c r="AC30" s="7">
        <f t="shared" si="5"/>
        <v>48816</v>
      </c>
      <c r="AD30" s="2"/>
      <c r="AE30" s="2"/>
      <c r="AF30" s="2">
        <v>0.3</v>
      </c>
      <c r="AG30" s="7">
        <f t="shared" si="1"/>
        <v>146.44800000000001</v>
      </c>
      <c r="AH30" s="3">
        <v>100</v>
      </c>
      <c r="AI30" s="7">
        <f t="shared" si="6"/>
        <v>46.448000000000008</v>
      </c>
      <c r="AJ30" s="7">
        <f t="shared" si="7"/>
        <v>11.612000000000002</v>
      </c>
      <c r="AK30" s="7">
        <f t="shared" si="8"/>
        <v>23.224000000000004</v>
      </c>
      <c r="AL30" s="7">
        <f t="shared" si="9"/>
        <v>34.836000000000006</v>
      </c>
      <c r="AM30" s="7">
        <f t="shared" si="10"/>
        <v>46.448000000000008</v>
      </c>
      <c r="AN30" s="7">
        <f t="shared" si="11"/>
        <v>111.61199999999999</v>
      </c>
      <c r="AO30" s="7">
        <f t="shared" si="12"/>
        <v>14.644800000000002</v>
      </c>
      <c r="AP30" s="7">
        <f t="shared" si="13"/>
        <v>114.6448</v>
      </c>
    </row>
    <row r="31" spans="1:42" s="8" customFormat="1" ht="25.2" customHeight="1">
      <c r="A31" s="9">
        <v>26</v>
      </c>
      <c r="B31" s="12" t="s">
        <v>70</v>
      </c>
      <c r="C31" s="12" t="s">
        <v>2946</v>
      </c>
      <c r="D31" s="6" t="s">
        <v>2947</v>
      </c>
      <c r="E31" s="62">
        <f t="shared" si="0"/>
        <v>14.644800000000002</v>
      </c>
      <c r="F31" s="12"/>
      <c r="G31" s="9" t="s">
        <v>106</v>
      </c>
      <c r="H31" s="4" t="s">
        <v>249</v>
      </c>
      <c r="I31" s="44" t="s">
        <v>84</v>
      </c>
      <c r="J31" s="66" t="s">
        <v>1049</v>
      </c>
      <c r="K31" s="9" t="s">
        <v>2941</v>
      </c>
      <c r="L31" s="10" t="s">
        <v>73</v>
      </c>
      <c r="M31" s="10" t="s">
        <v>73</v>
      </c>
      <c r="N31" s="10" t="s">
        <v>73</v>
      </c>
      <c r="O31" s="5">
        <f>SUM(L31*400)</f>
        <v>0</v>
      </c>
      <c r="P31" s="6"/>
      <c r="Q31" s="5">
        <f t="shared" si="3"/>
        <v>0</v>
      </c>
      <c r="R31" s="12"/>
      <c r="S31" s="12"/>
      <c r="T31" s="12"/>
      <c r="U31" s="6">
        <v>9</v>
      </c>
      <c r="V31" s="2"/>
      <c r="W31" s="12">
        <v>9</v>
      </c>
      <c r="X31" s="12"/>
      <c r="Y31" s="50">
        <v>5650</v>
      </c>
      <c r="Z31" s="63">
        <f t="shared" si="4"/>
        <v>50850</v>
      </c>
      <c r="AA31" s="8">
        <v>4</v>
      </c>
      <c r="AB31" s="6">
        <v>4</v>
      </c>
      <c r="AC31" s="7">
        <f t="shared" si="5"/>
        <v>48816</v>
      </c>
      <c r="AD31" s="2"/>
      <c r="AE31" s="2"/>
      <c r="AF31" s="2">
        <v>0.3</v>
      </c>
      <c r="AG31" s="7">
        <f t="shared" si="1"/>
        <v>146.44800000000001</v>
      </c>
      <c r="AH31" s="3">
        <v>100</v>
      </c>
      <c r="AI31" s="7">
        <f t="shared" si="6"/>
        <v>46.448000000000008</v>
      </c>
      <c r="AJ31" s="7">
        <f t="shared" si="7"/>
        <v>11.612000000000002</v>
      </c>
      <c r="AK31" s="7">
        <f t="shared" si="8"/>
        <v>23.224000000000004</v>
      </c>
      <c r="AL31" s="7">
        <f t="shared" si="9"/>
        <v>34.836000000000006</v>
      </c>
      <c r="AM31" s="7">
        <f t="shared" si="10"/>
        <v>46.448000000000008</v>
      </c>
      <c r="AN31" s="7">
        <f t="shared" si="11"/>
        <v>111.61199999999999</v>
      </c>
      <c r="AO31" s="7">
        <f t="shared" si="12"/>
        <v>14.644800000000002</v>
      </c>
      <c r="AP31" s="7">
        <f t="shared" si="13"/>
        <v>114.6448</v>
      </c>
    </row>
    <row r="32" spans="1:42" s="8" customFormat="1" ht="25.2" customHeight="1">
      <c r="A32" s="9">
        <v>27</v>
      </c>
      <c r="B32" s="12" t="s">
        <v>70</v>
      </c>
      <c r="C32" s="12" t="s">
        <v>2948</v>
      </c>
      <c r="D32" s="6" t="s">
        <v>2949</v>
      </c>
      <c r="E32" s="62">
        <f t="shared" si="0"/>
        <v>14.644800000000002</v>
      </c>
      <c r="F32" s="12"/>
      <c r="G32" s="9" t="s">
        <v>106</v>
      </c>
      <c r="H32" s="4" t="s">
        <v>249</v>
      </c>
      <c r="I32" s="44" t="s">
        <v>84</v>
      </c>
      <c r="J32" s="66" t="s">
        <v>1049</v>
      </c>
      <c r="K32" s="9" t="s">
        <v>2941</v>
      </c>
      <c r="L32" s="10" t="s">
        <v>73</v>
      </c>
      <c r="M32" s="10" t="s">
        <v>73</v>
      </c>
      <c r="N32" s="10" t="s">
        <v>73</v>
      </c>
      <c r="O32" s="5"/>
      <c r="P32" s="6"/>
      <c r="Q32" s="5">
        <f t="shared" si="3"/>
        <v>0</v>
      </c>
      <c r="R32" s="12"/>
      <c r="S32" s="12"/>
      <c r="T32" s="12"/>
      <c r="U32" s="6">
        <v>9</v>
      </c>
      <c r="V32" s="2"/>
      <c r="W32" s="12">
        <v>9</v>
      </c>
      <c r="X32" s="12"/>
      <c r="Y32" s="50">
        <v>5650</v>
      </c>
      <c r="Z32" s="63">
        <f t="shared" si="4"/>
        <v>50850</v>
      </c>
      <c r="AA32" s="8">
        <v>4</v>
      </c>
      <c r="AB32" s="6">
        <v>4</v>
      </c>
      <c r="AC32" s="7">
        <f t="shared" si="5"/>
        <v>48816</v>
      </c>
      <c r="AD32" s="2"/>
      <c r="AE32" s="2"/>
      <c r="AF32" s="2">
        <v>0.3</v>
      </c>
      <c r="AG32" s="7">
        <f t="shared" si="1"/>
        <v>146.44800000000001</v>
      </c>
      <c r="AH32" s="3">
        <v>100</v>
      </c>
      <c r="AI32" s="7">
        <f t="shared" si="6"/>
        <v>46.448000000000008</v>
      </c>
      <c r="AJ32" s="7">
        <f t="shared" si="7"/>
        <v>11.612000000000002</v>
      </c>
      <c r="AK32" s="7">
        <f t="shared" si="8"/>
        <v>23.224000000000004</v>
      </c>
      <c r="AL32" s="7">
        <f t="shared" si="9"/>
        <v>34.836000000000006</v>
      </c>
      <c r="AM32" s="7">
        <f t="shared" si="10"/>
        <v>46.448000000000008</v>
      </c>
      <c r="AN32" s="7">
        <f t="shared" si="11"/>
        <v>111.61199999999999</v>
      </c>
      <c r="AO32" s="7">
        <f t="shared" si="12"/>
        <v>14.644800000000002</v>
      </c>
      <c r="AP32" s="7">
        <f t="shared" si="13"/>
        <v>114.6448</v>
      </c>
    </row>
    <row r="33" spans="1:42" s="8" customFormat="1" ht="25.2" customHeight="1">
      <c r="A33" s="9">
        <v>28</v>
      </c>
      <c r="B33" s="12" t="s">
        <v>63</v>
      </c>
      <c r="C33" s="12" t="s">
        <v>1912</v>
      </c>
      <c r="D33" s="6" t="s">
        <v>2950</v>
      </c>
      <c r="E33" s="62">
        <f t="shared" si="0"/>
        <v>14.644800000000002</v>
      </c>
      <c r="F33" s="12"/>
      <c r="G33" s="9" t="s">
        <v>106</v>
      </c>
      <c r="H33" s="4" t="s">
        <v>249</v>
      </c>
      <c r="I33" s="44" t="s">
        <v>84</v>
      </c>
      <c r="J33" s="66" t="s">
        <v>1049</v>
      </c>
      <c r="K33" s="9" t="s">
        <v>1351</v>
      </c>
      <c r="L33" s="10" t="s">
        <v>73</v>
      </c>
      <c r="M33" s="10" t="s">
        <v>73</v>
      </c>
      <c r="N33" s="10" t="s">
        <v>73</v>
      </c>
      <c r="O33" s="5">
        <f>SUM(L33*400+N33)</f>
        <v>0</v>
      </c>
      <c r="P33" s="6"/>
      <c r="Q33" s="5">
        <f t="shared" si="3"/>
        <v>0</v>
      </c>
      <c r="R33" s="12"/>
      <c r="S33" s="12"/>
      <c r="T33" s="12"/>
      <c r="U33" s="6">
        <v>9</v>
      </c>
      <c r="V33" s="2"/>
      <c r="W33" s="12">
        <v>9</v>
      </c>
      <c r="X33" s="12"/>
      <c r="Y33" s="50">
        <v>5650</v>
      </c>
      <c r="Z33" s="63">
        <f t="shared" si="4"/>
        <v>50850</v>
      </c>
      <c r="AA33" s="8">
        <v>4</v>
      </c>
      <c r="AB33" s="6">
        <v>4</v>
      </c>
      <c r="AC33" s="7">
        <f t="shared" si="5"/>
        <v>48816</v>
      </c>
      <c r="AD33" s="2"/>
      <c r="AE33" s="2"/>
      <c r="AF33" s="2">
        <v>0.3</v>
      </c>
      <c r="AG33" s="7">
        <f t="shared" si="1"/>
        <v>146.44800000000001</v>
      </c>
      <c r="AH33" s="3">
        <v>100</v>
      </c>
      <c r="AI33" s="7">
        <f t="shared" si="6"/>
        <v>46.448000000000008</v>
      </c>
      <c r="AJ33" s="7">
        <f t="shared" si="7"/>
        <v>11.612000000000002</v>
      </c>
      <c r="AK33" s="7">
        <f t="shared" si="8"/>
        <v>23.224000000000004</v>
      </c>
      <c r="AL33" s="7">
        <f t="shared" si="9"/>
        <v>34.836000000000006</v>
      </c>
      <c r="AM33" s="7">
        <f t="shared" si="10"/>
        <v>46.448000000000008</v>
      </c>
      <c r="AN33" s="7">
        <f t="shared" si="11"/>
        <v>111.61199999999999</v>
      </c>
      <c r="AO33" s="7">
        <f t="shared" si="12"/>
        <v>14.644800000000002</v>
      </c>
      <c r="AP33" s="7">
        <f t="shared" si="13"/>
        <v>114.6448</v>
      </c>
    </row>
    <row r="34" spans="1:42" s="8" customFormat="1" ht="25.2" customHeight="1">
      <c r="A34" s="9">
        <v>29</v>
      </c>
      <c r="B34" s="12" t="s">
        <v>63</v>
      </c>
      <c r="C34" s="12" t="s">
        <v>2951</v>
      </c>
      <c r="D34" s="6" t="s">
        <v>2952</v>
      </c>
      <c r="E34" s="62">
        <f t="shared" si="0"/>
        <v>14.644800000000002</v>
      </c>
      <c r="F34" s="12"/>
      <c r="G34" s="9" t="s">
        <v>106</v>
      </c>
      <c r="H34" s="4" t="s">
        <v>249</v>
      </c>
      <c r="I34" s="44" t="s">
        <v>84</v>
      </c>
      <c r="J34" s="66" t="s">
        <v>1049</v>
      </c>
      <c r="K34" s="9" t="s">
        <v>1351</v>
      </c>
      <c r="L34" s="10" t="s">
        <v>73</v>
      </c>
      <c r="M34" s="10" t="s">
        <v>73</v>
      </c>
      <c r="N34" s="10" t="s">
        <v>73</v>
      </c>
      <c r="O34" s="5"/>
      <c r="P34" s="6"/>
      <c r="Q34" s="5">
        <f t="shared" si="3"/>
        <v>0</v>
      </c>
      <c r="R34" s="12"/>
      <c r="S34" s="12"/>
      <c r="T34" s="12"/>
      <c r="U34" s="6">
        <v>9</v>
      </c>
      <c r="V34" s="2"/>
      <c r="W34" s="12">
        <v>9</v>
      </c>
      <c r="X34" s="12"/>
      <c r="Y34" s="50">
        <v>5650</v>
      </c>
      <c r="Z34" s="63">
        <f t="shared" si="4"/>
        <v>50850</v>
      </c>
      <c r="AA34" s="8">
        <v>4</v>
      </c>
      <c r="AB34" s="6">
        <v>4</v>
      </c>
      <c r="AC34" s="7">
        <f t="shared" si="5"/>
        <v>48816</v>
      </c>
      <c r="AD34" s="2"/>
      <c r="AE34" s="2"/>
      <c r="AF34" s="2">
        <v>0.3</v>
      </c>
      <c r="AG34" s="7">
        <f t="shared" si="1"/>
        <v>146.44800000000001</v>
      </c>
      <c r="AH34" s="3">
        <v>100</v>
      </c>
      <c r="AI34" s="7">
        <f t="shared" si="6"/>
        <v>46.448000000000008</v>
      </c>
      <c r="AJ34" s="7">
        <f t="shared" si="7"/>
        <v>11.612000000000002</v>
      </c>
      <c r="AK34" s="7">
        <f t="shared" si="8"/>
        <v>23.224000000000004</v>
      </c>
      <c r="AL34" s="7">
        <f t="shared" si="9"/>
        <v>34.836000000000006</v>
      </c>
      <c r="AM34" s="7">
        <f t="shared" si="10"/>
        <v>46.448000000000008</v>
      </c>
      <c r="AN34" s="7">
        <f t="shared" si="11"/>
        <v>111.61199999999999</v>
      </c>
      <c r="AO34" s="7">
        <f t="shared" si="12"/>
        <v>14.644800000000002</v>
      </c>
      <c r="AP34" s="7">
        <f t="shared" si="13"/>
        <v>114.6448</v>
      </c>
    </row>
    <row r="35" spans="1:42" s="8" customFormat="1" ht="25.2" customHeight="1">
      <c r="A35" s="9">
        <v>30</v>
      </c>
      <c r="B35" s="12" t="s">
        <v>1277</v>
      </c>
      <c r="C35" s="12"/>
      <c r="D35" s="6" t="s">
        <v>2953</v>
      </c>
      <c r="E35" s="62">
        <f t="shared" si="0"/>
        <v>14.644800000000002</v>
      </c>
      <c r="F35" s="12"/>
      <c r="G35" s="9" t="s">
        <v>106</v>
      </c>
      <c r="H35" s="4" t="s">
        <v>249</v>
      </c>
      <c r="I35" s="44" t="s">
        <v>84</v>
      </c>
      <c r="J35" s="66" t="s">
        <v>1049</v>
      </c>
      <c r="K35" s="9" t="s">
        <v>1286</v>
      </c>
      <c r="L35" s="10" t="s">
        <v>73</v>
      </c>
      <c r="M35" s="10" t="s">
        <v>73</v>
      </c>
      <c r="N35" s="10" t="s">
        <v>73</v>
      </c>
      <c r="O35" s="5">
        <f>SUM(L35*400)</f>
        <v>0</v>
      </c>
      <c r="P35" s="6"/>
      <c r="Q35" s="5">
        <f t="shared" si="3"/>
        <v>0</v>
      </c>
      <c r="R35" s="12"/>
      <c r="S35" s="12"/>
      <c r="T35" s="12"/>
      <c r="U35" s="6">
        <v>9</v>
      </c>
      <c r="V35" s="2"/>
      <c r="W35" s="12">
        <v>9</v>
      </c>
      <c r="X35" s="12"/>
      <c r="Y35" s="50">
        <v>5650</v>
      </c>
      <c r="Z35" s="63">
        <f t="shared" si="4"/>
        <v>50850</v>
      </c>
      <c r="AA35" s="8">
        <v>4</v>
      </c>
      <c r="AB35" s="6">
        <v>4</v>
      </c>
      <c r="AC35" s="7">
        <f t="shared" si="5"/>
        <v>48816</v>
      </c>
      <c r="AD35" s="2"/>
      <c r="AE35" s="2"/>
      <c r="AF35" s="2">
        <v>0.3</v>
      </c>
      <c r="AG35" s="7">
        <f t="shared" si="1"/>
        <v>146.44800000000001</v>
      </c>
      <c r="AH35" s="3">
        <v>100</v>
      </c>
      <c r="AI35" s="7">
        <f t="shared" si="6"/>
        <v>46.448000000000008</v>
      </c>
      <c r="AJ35" s="7">
        <f t="shared" si="7"/>
        <v>11.612000000000002</v>
      </c>
      <c r="AK35" s="7">
        <f t="shared" si="8"/>
        <v>23.224000000000004</v>
      </c>
      <c r="AL35" s="7">
        <f t="shared" si="9"/>
        <v>34.836000000000006</v>
      </c>
      <c r="AM35" s="7">
        <f t="shared" si="10"/>
        <v>46.448000000000008</v>
      </c>
      <c r="AN35" s="7">
        <f t="shared" si="11"/>
        <v>111.61199999999999</v>
      </c>
      <c r="AO35" s="7">
        <f t="shared" si="12"/>
        <v>14.644800000000002</v>
      </c>
      <c r="AP35" s="7">
        <f t="shared" si="13"/>
        <v>114.6448</v>
      </c>
    </row>
    <row r="36" spans="1:42" s="8" customFormat="1" ht="25.2" customHeight="1">
      <c r="A36" s="9">
        <v>31</v>
      </c>
      <c r="B36" s="12" t="s">
        <v>63</v>
      </c>
      <c r="C36" s="12" t="s">
        <v>2954</v>
      </c>
      <c r="D36" s="6" t="s">
        <v>2955</v>
      </c>
      <c r="E36" s="62">
        <f t="shared" si="0"/>
        <v>14.644800000000002</v>
      </c>
      <c r="F36" s="12"/>
      <c r="G36" s="9" t="s">
        <v>106</v>
      </c>
      <c r="H36" s="4" t="s">
        <v>249</v>
      </c>
      <c r="I36" s="44" t="s">
        <v>84</v>
      </c>
      <c r="J36" s="66" t="s">
        <v>1049</v>
      </c>
      <c r="K36" s="9" t="s">
        <v>2956</v>
      </c>
      <c r="L36" s="10" t="s">
        <v>73</v>
      </c>
      <c r="M36" s="10" t="s">
        <v>73</v>
      </c>
      <c r="N36" s="10" t="s">
        <v>73</v>
      </c>
      <c r="O36" s="5"/>
      <c r="P36" s="6"/>
      <c r="Q36" s="5">
        <f t="shared" si="3"/>
        <v>0</v>
      </c>
      <c r="R36" s="12"/>
      <c r="S36" s="12"/>
      <c r="T36" s="12"/>
      <c r="U36" s="6">
        <v>9</v>
      </c>
      <c r="V36" s="2"/>
      <c r="W36" s="12">
        <v>9</v>
      </c>
      <c r="X36" s="12"/>
      <c r="Y36" s="50">
        <v>5650</v>
      </c>
      <c r="Z36" s="63">
        <f t="shared" si="4"/>
        <v>50850</v>
      </c>
      <c r="AA36" s="8">
        <v>4</v>
      </c>
      <c r="AB36" s="6">
        <v>4</v>
      </c>
      <c r="AC36" s="7">
        <f t="shared" si="5"/>
        <v>48816</v>
      </c>
      <c r="AD36" s="2"/>
      <c r="AE36" s="2"/>
      <c r="AF36" s="2">
        <v>0.3</v>
      </c>
      <c r="AG36" s="7">
        <f t="shared" si="1"/>
        <v>146.44800000000001</v>
      </c>
      <c r="AH36" s="3">
        <v>100</v>
      </c>
      <c r="AI36" s="7">
        <f t="shared" si="6"/>
        <v>46.448000000000008</v>
      </c>
      <c r="AJ36" s="7">
        <f t="shared" si="7"/>
        <v>11.612000000000002</v>
      </c>
      <c r="AK36" s="7">
        <f t="shared" si="8"/>
        <v>23.224000000000004</v>
      </c>
      <c r="AL36" s="7">
        <f t="shared" si="9"/>
        <v>34.836000000000006</v>
      </c>
      <c r="AM36" s="7">
        <f t="shared" si="10"/>
        <v>46.448000000000008</v>
      </c>
      <c r="AN36" s="7">
        <f t="shared" si="11"/>
        <v>111.61199999999999</v>
      </c>
      <c r="AO36" s="7">
        <f t="shared" si="12"/>
        <v>14.644800000000002</v>
      </c>
      <c r="AP36" s="7">
        <f t="shared" si="13"/>
        <v>114.6448</v>
      </c>
    </row>
    <row r="37" spans="1:42" s="8" customFormat="1" ht="25.2" customHeight="1">
      <c r="A37" s="9">
        <v>32</v>
      </c>
      <c r="B37" s="12" t="s">
        <v>1631</v>
      </c>
      <c r="C37" s="12" t="s">
        <v>2957</v>
      </c>
      <c r="D37" s="6" t="s">
        <v>2958</v>
      </c>
      <c r="E37" s="62">
        <f t="shared" si="0"/>
        <v>14.644800000000002</v>
      </c>
      <c r="F37" s="12"/>
      <c r="G37" s="9" t="s">
        <v>106</v>
      </c>
      <c r="H37" s="4" t="s">
        <v>249</v>
      </c>
      <c r="I37" s="44" t="s">
        <v>84</v>
      </c>
      <c r="J37" s="66" t="s">
        <v>1049</v>
      </c>
      <c r="K37" s="9" t="s">
        <v>2956</v>
      </c>
      <c r="L37" s="10" t="s">
        <v>73</v>
      </c>
      <c r="M37" s="10" t="s">
        <v>73</v>
      </c>
      <c r="N37" s="10" t="s">
        <v>73</v>
      </c>
      <c r="O37" s="5"/>
      <c r="P37" s="6"/>
      <c r="Q37" s="5">
        <f t="shared" si="3"/>
        <v>0</v>
      </c>
      <c r="R37" s="12"/>
      <c r="S37" s="12"/>
      <c r="T37" s="12"/>
      <c r="U37" s="6">
        <v>9</v>
      </c>
      <c r="V37" s="2"/>
      <c r="W37" s="12">
        <v>9</v>
      </c>
      <c r="X37" s="12"/>
      <c r="Y37" s="50">
        <v>5650</v>
      </c>
      <c r="Z37" s="63">
        <f t="shared" si="4"/>
        <v>50850</v>
      </c>
      <c r="AA37" s="8">
        <v>4</v>
      </c>
      <c r="AB37" s="6">
        <v>4</v>
      </c>
      <c r="AC37" s="7">
        <f t="shared" si="5"/>
        <v>48816</v>
      </c>
      <c r="AD37" s="2"/>
      <c r="AE37" s="2"/>
      <c r="AF37" s="2">
        <v>0.3</v>
      </c>
      <c r="AG37" s="7">
        <f t="shared" si="1"/>
        <v>146.44800000000001</v>
      </c>
      <c r="AH37" s="3">
        <v>100</v>
      </c>
      <c r="AI37" s="7">
        <f t="shared" si="6"/>
        <v>46.448000000000008</v>
      </c>
      <c r="AJ37" s="7">
        <f t="shared" si="7"/>
        <v>11.612000000000002</v>
      </c>
      <c r="AK37" s="7">
        <f t="shared" si="8"/>
        <v>23.224000000000004</v>
      </c>
      <c r="AL37" s="7">
        <f t="shared" si="9"/>
        <v>34.836000000000006</v>
      </c>
      <c r="AM37" s="7">
        <f t="shared" si="10"/>
        <v>46.448000000000008</v>
      </c>
      <c r="AN37" s="7">
        <f t="shared" si="11"/>
        <v>111.61199999999999</v>
      </c>
      <c r="AO37" s="7">
        <f t="shared" si="12"/>
        <v>14.644800000000002</v>
      </c>
      <c r="AP37" s="7">
        <f t="shared" si="13"/>
        <v>114.6448</v>
      </c>
    </row>
    <row r="38" spans="1:42" s="8" customFormat="1" ht="25.2" customHeight="1">
      <c r="A38" s="9">
        <v>33</v>
      </c>
      <c r="B38" s="12" t="s">
        <v>63</v>
      </c>
      <c r="C38" s="12" t="s">
        <v>2959</v>
      </c>
      <c r="D38" s="6" t="s">
        <v>2960</v>
      </c>
      <c r="E38" s="62">
        <f t="shared" si="0"/>
        <v>14.644800000000002</v>
      </c>
      <c r="F38" s="12"/>
      <c r="G38" s="9" t="s">
        <v>106</v>
      </c>
      <c r="H38" s="4" t="s">
        <v>249</v>
      </c>
      <c r="I38" s="44" t="s">
        <v>84</v>
      </c>
      <c r="J38" s="66" t="s">
        <v>1049</v>
      </c>
      <c r="K38" s="9" t="s">
        <v>2956</v>
      </c>
      <c r="L38" s="10" t="s">
        <v>73</v>
      </c>
      <c r="M38" s="10" t="s">
        <v>73</v>
      </c>
      <c r="N38" s="10" t="s">
        <v>73</v>
      </c>
      <c r="O38" s="5">
        <f>SUM(L38*400+M38*100+N38)</f>
        <v>0</v>
      </c>
      <c r="P38" s="6"/>
      <c r="Q38" s="5">
        <f t="shared" si="3"/>
        <v>0</v>
      </c>
      <c r="R38" s="12"/>
      <c r="S38" s="12"/>
      <c r="T38" s="12"/>
      <c r="U38" s="6">
        <v>9</v>
      </c>
      <c r="V38" s="2"/>
      <c r="W38" s="12">
        <v>9</v>
      </c>
      <c r="X38" s="12"/>
      <c r="Y38" s="50">
        <v>5650</v>
      </c>
      <c r="Z38" s="63">
        <f t="shared" si="4"/>
        <v>50850</v>
      </c>
      <c r="AA38" s="8">
        <v>4</v>
      </c>
      <c r="AB38" s="6">
        <v>4</v>
      </c>
      <c r="AC38" s="7">
        <f t="shared" si="5"/>
        <v>48816</v>
      </c>
      <c r="AD38" s="2"/>
      <c r="AE38" s="2"/>
      <c r="AF38" s="2">
        <v>0.3</v>
      </c>
      <c r="AG38" s="7">
        <f t="shared" si="1"/>
        <v>146.44800000000001</v>
      </c>
      <c r="AH38" s="3">
        <v>100</v>
      </c>
      <c r="AI38" s="7">
        <f t="shared" si="6"/>
        <v>46.448000000000008</v>
      </c>
      <c r="AJ38" s="7">
        <f t="shared" si="7"/>
        <v>11.612000000000002</v>
      </c>
      <c r="AK38" s="7">
        <f t="shared" si="8"/>
        <v>23.224000000000004</v>
      </c>
      <c r="AL38" s="7">
        <f t="shared" si="9"/>
        <v>34.836000000000006</v>
      </c>
      <c r="AM38" s="7">
        <f t="shared" si="10"/>
        <v>46.448000000000008</v>
      </c>
      <c r="AN38" s="7">
        <f t="shared" si="11"/>
        <v>111.61199999999999</v>
      </c>
      <c r="AO38" s="7">
        <f t="shared" si="12"/>
        <v>14.644800000000002</v>
      </c>
      <c r="AP38" s="7">
        <f t="shared" si="13"/>
        <v>114.6448</v>
      </c>
    </row>
    <row r="39" spans="1:42" s="8" customFormat="1" ht="25.2" customHeight="1">
      <c r="A39" s="9">
        <v>34</v>
      </c>
      <c r="B39" s="12" t="s">
        <v>63</v>
      </c>
      <c r="C39" s="12" t="s">
        <v>2961</v>
      </c>
      <c r="D39" s="6" t="s">
        <v>2962</v>
      </c>
      <c r="E39" s="62">
        <f t="shared" si="0"/>
        <v>14.644800000000002</v>
      </c>
      <c r="F39" s="12"/>
      <c r="G39" s="9" t="s">
        <v>106</v>
      </c>
      <c r="H39" s="4" t="s">
        <v>249</v>
      </c>
      <c r="I39" s="44" t="s">
        <v>84</v>
      </c>
      <c r="J39" s="66" t="s">
        <v>1049</v>
      </c>
      <c r="K39" s="9" t="s">
        <v>2963</v>
      </c>
      <c r="L39" s="10" t="s">
        <v>73</v>
      </c>
      <c r="M39" s="10" t="s">
        <v>73</v>
      </c>
      <c r="N39" s="10" t="s">
        <v>73</v>
      </c>
      <c r="O39" s="5">
        <f>SUM(L39*400)</f>
        <v>0</v>
      </c>
      <c r="P39" s="6"/>
      <c r="Q39" s="5">
        <f t="shared" si="3"/>
        <v>0</v>
      </c>
      <c r="R39" s="12"/>
      <c r="S39" s="12"/>
      <c r="T39" s="12"/>
      <c r="U39" s="6">
        <v>9</v>
      </c>
      <c r="V39" s="2"/>
      <c r="W39" s="12">
        <v>9</v>
      </c>
      <c r="X39" s="12"/>
      <c r="Y39" s="50">
        <v>5650</v>
      </c>
      <c r="Z39" s="63">
        <f t="shared" si="4"/>
        <v>50850</v>
      </c>
      <c r="AA39" s="8">
        <v>4</v>
      </c>
      <c r="AB39" s="6">
        <v>4</v>
      </c>
      <c r="AC39" s="7">
        <f t="shared" si="5"/>
        <v>48816</v>
      </c>
      <c r="AD39" s="2"/>
      <c r="AE39" s="2"/>
      <c r="AF39" s="2">
        <v>0.3</v>
      </c>
      <c r="AG39" s="7">
        <f t="shared" si="1"/>
        <v>146.44800000000001</v>
      </c>
      <c r="AH39" s="3">
        <v>100</v>
      </c>
      <c r="AI39" s="7">
        <f t="shared" si="6"/>
        <v>46.448000000000008</v>
      </c>
      <c r="AJ39" s="7">
        <f t="shared" si="7"/>
        <v>11.612000000000002</v>
      </c>
      <c r="AK39" s="7">
        <f t="shared" si="8"/>
        <v>23.224000000000004</v>
      </c>
      <c r="AL39" s="7">
        <f t="shared" si="9"/>
        <v>34.836000000000006</v>
      </c>
      <c r="AM39" s="7">
        <f t="shared" si="10"/>
        <v>46.448000000000008</v>
      </c>
      <c r="AN39" s="7">
        <f t="shared" si="11"/>
        <v>111.61199999999999</v>
      </c>
      <c r="AO39" s="7">
        <f t="shared" si="12"/>
        <v>14.644800000000002</v>
      </c>
      <c r="AP39" s="7">
        <f t="shared" si="13"/>
        <v>114.6448</v>
      </c>
    </row>
    <row r="40" spans="1:42" s="8" customFormat="1" ht="25.2" customHeight="1">
      <c r="A40" s="9">
        <v>35</v>
      </c>
      <c r="B40" s="12" t="s">
        <v>63</v>
      </c>
      <c r="C40" s="12" t="s">
        <v>2964</v>
      </c>
      <c r="D40" s="6" t="s">
        <v>2965</v>
      </c>
      <c r="E40" s="62">
        <f t="shared" si="0"/>
        <v>14.644800000000002</v>
      </c>
      <c r="F40" s="12"/>
      <c r="G40" s="9" t="s">
        <v>106</v>
      </c>
      <c r="H40" s="4" t="s">
        <v>249</v>
      </c>
      <c r="I40" s="44" t="s">
        <v>84</v>
      </c>
      <c r="J40" s="66" t="s">
        <v>1049</v>
      </c>
      <c r="K40" s="9" t="s">
        <v>2963</v>
      </c>
      <c r="L40" s="10" t="s">
        <v>73</v>
      </c>
      <c r="M40" s="10" t="s">
        <v>73</v>
      </c>
      <c r="N40" s="10" t="s">
        <v>73</v>
      </c>
      <c r="O40" s="5"/>
      <c r="P40" s="6"/>
      <c r="Q40" s="5">
        <f t="shared" si="3"/>
        <v>0</v>
      </c>
      <c r="R40" s="12"/>
      <c r="S40" s="12"/>
      <c r="T40" s="12"/>
      <c r="U40" s="6">
        <v>9</v>
      </c>
      <c r="V40" s="2"/>
      <c r="W40" s="12">
        <v>9</v>
      </c>
      <c r="X40" s="12"/>
      <c r="Y40" s="50">
        <v>5650</v>
      </c>
      <c r="Z40" s="63">
        <f t="shared" si="4"/>
        <v>50850</v>
      </c>
      <c r="AA40" s="8">
        <v>4</v>
      </c>
      <c r="AB40" s="6">
        <v>4</v>
      </c>
      <c r="AC40" s="7">
        <f t="shared" si="5"/>
        <v>48816</v>
      </c>
      <c r="AD40" s="2"/>
      <c r="AE40" s="2"/>
      <c r="AF40" s="2">
        <v>0.3</v>
      </c>
      <c r="AG40" s="7">
        <f t="shared" si="1"/>
        <v>146.44800000000001</v>
      </c>
      <c r="AH40" s="3">
        <v>100</v>
      </c>
      <c r="AI40" s="7">
        <f t="shared" si="6"/>
        <v>46.448000000000008</v>
      </c>
      <c r="AJ40" s="7">
        <f t="shared" si="7"/>
        <v>11.612000000000002</v>
      </c>
      <c r="AK40" s="7">
        <f t="shared" si="8"/>
        <v>23.224000000000004</v>
      </c>
      <c r="AL40" s="7">
        <f t="shared" si="9"/>
        <v>34.836000000000006</v>
      </c>
      <c r="AM40" s="7">
        <f t="shared" si="10"/>
        <v>46.448000000000008</v>
      </c>
      <c r="AN40" s="7">
        <f t="shared" si="11"/>
        <v>111.61199999999999</v>
      </c>
      <c r="AO40" s="7">
        <f t="shared" si="12"/>
        <v>14.644800000000002</v>
      </c>
      <c r="AP40" s="7">
        <f t="shared" si="13"/>
        <v>114.6448</v>
      </c>
    </row>
    <row r="41" spans="1:42" s="8" customFormat="1" ht="25.2" customHeight="1">
      <c r="A41" s="9">
        <v>36</v>
      </c>
      <c r="B41" s="12" t="s">
        <v>70</v>
      </c>
      <c r="C41" s="12" t="s">
        <v>2966</v>
      </c>
      <c r="D41" s="6" t="s">
        <v>2967</v>
      </c>
      <c r="E41" s="62">
        <f t="shared" si="0"/>
        <v>14.644800000000002</v>
      </c>
      <c r="F41" s="12"/>
      <c r="G41" s="9" t="s">
        <v>106</v>
      </c>
      <c r="H41" s="4" t="s">
        <v>249</v>
      </c>
      <c r="I41" s="44" t="s">
        <v>84</v>
      </c>
      <c r="J41" s="66" t="s">
        <v>1049</v>
      </c>
      <c r="K41" s="9" t="s">
        <v>2968</v>
      </c>
      <c r="L41" s="10" t="s">
        <v>73</v>
      </c>
      <c r="M41" s="10" t="s">
        <v>73</v>
      </c>
      <c r="N41" s="10" t="s">
        <v>73</v>
      </c>
      <c r="O41" s="5">
        <f>SUM(L41*400+M41*100+N41)</f>
        <v>0</v>
      </c>
      <c r="P41" s="6"/>
      <c r="Q41" s="5">
        <f t="shared" si="3"/>
        <v>0</v>
      </c>
      <c r="R41" s="12"/>
      <c r="S41" s="12"/>
      <c r="T41" s="12"/>
      <c r="U41" s="6">
        <v>9</v>
      </c>
      <c r="V41" s="2"/>
      <c r="W41" s="12">
        <v>9</v>
      </c>
      <c r="X41" s="12"/>
      <c r="Y41" s="50">
        <v>5650</v>
      </c>
      <c r="Z41" s="63">
        <f t="shared" si="4"/>
        <v>50850</v>
      </c>
      <c r="AA41" s="8">
        <v>4</v>
      </c>
      <c r="AB41" s="6">
        <v>4</v>
      </c>
      <c r="AC41" s="7">
        <f t="shared" si="5"/>
        <v>48816</v>
      </c>
      <c r="AD41" s="2"/>
      <c r="AE41" s="2"/>
      <c r="AF41" s="2">
        <v>0.3</v>
      </c>
      <c r="AG41" s="7">
        <f t="shared" si="1"/>
        <v>146.44800000000001</v>
      </c>
      <c r="AH41" s="3">
        <v>100</v>
      </c>
      <c r="AI41" s="7">
        <f t="shared" si="6"/>
        <v>46.448000000000008</v>
      </c>
      <c r="AJ41" s="7">
        <f t="shared" si="7"/>
        <v>11.612000000000002</v>
      </c>
      <c r="AK41" s="7">
        <f t="shared" si="8"/>
        <v>23.224000000000004</v>
      </c>
      <c r="AL41" s="7">
        <f t="shared" si="9"/>
        <v>34.836000000000006</v>
      </c>
      <c r="AM41" s="7">
        <f t="shared" si="10"/>
        <v>46.448000000000008</v>
      </c>
      <c r="AN41" s="7">
        <f t="shared" si="11"/>
        <v>111.61199999999999</v>
      </c>
      <c r="AO41" s="7">
        <f t="shared" si="12"/>
        <v>14.644800000000002</v>
      </c>
      <c r="AP41" s="7">
        <f t="shared" si="13"/>
        <v>114.6448</v>
      </c>
    </row>
    <row r="42" spans="1:42" s="8" customFormat="1" ht="25.2" customHeight="1">
      <c r="A42" s="9">
        <v>37</v>
      </c>
      <c r="B42" s="12" t="s">
        <v>63</v>
      </c>
      <c r="C42" s="12" t="s">
        <v>2969</v>
      </c>
      <c r="D42" s="6" t="s">
        <v>2970</v>
      </c>
      <c r="E42" s="62">
        <f t="shared" si="0"/>
        <v>14.644800000000002</v>
      </c>
      <c r="F42" s="12"/>
      <c r="G42" s="9" t="s">
        <v>106</v>
      </c>
      <c r="H42" s="4" t="s">
        <v>249</v>
      </c>
      <c r="I42" s="44" t="s">
        <v>84</v>
      </c>
      <c r="J42" s="66" t="s">
        <v>1049</v>
      </c>
      <c r="K42" s="9" t="s">
        <v>2968</v>
      </c>
      <c r="L42" s="10" t="s">
        <v>73</v>
      </c>
      <c r="M42" s="10" t="s">
        <v>73</v>
      </c>
      <c r="N42" s="10" t="s">
        <v>73</v>
      </c>
      <c r="O42" s="5"/>
      <c r="P42" s="6"/>
      <c r="Q42" s="5">
        <f t="shared" si="3"/>
        <v>0</v>
      </c>
      <c r="R42" s="12"/>
      <c r="S42" s="12"/>
      <c r="T42" s="12"/>
      <c r="U42" s="6">
        <v>9</v>
      </c>
      <c r="V42" s="2"/>
      <c r="W42" s="12">
        <v>9</v>
      </c>
      <c r="X42" s="12"/>
      <c r="Y42" s="50">
        <v>5650</v>
      </c>
      <c r="Z42" s="63">
        <f t="shared" si="4"/>
        <v>50850</v>
      </c>
      <c r="AA42" s="8">
        <v>4</v>
      </c>
      <c r="AB42" s="6">
        <v>4</v>
      </c>
      <c r="AC42" s="7">
        <f t="shared" si="5"/>
        <v>48816</v>
      </c>
      <c r="AD42" s="2"/>
      <c r="AE42" s="2"/>
      <c r="AF42" s="2">
        <v>0.3</v>
      </c>
      <c r="AG42" s="7">
        <f t="shared" si="1"/>
        <v>146.44800000000001</v>
      </c>
      <c r="AH42" s="3">
        <v>100</v>
      </c>
      <c r="AI42" s="7">
        <f t="shared" si="6"/>
        <v>46.448000000000008</v>
      </c>
      <c r="AJ42" s="7">
        <f t="shared" si="7"/>
        <v>11.612000000000002</v>
      </c>
      <c r="AK42" s="7">
        <f t="shared" si="8"/>
        <v>23.224000000000004</v>
      </c>
      <c r="AL42" s="7">
        <f t="shared" si="9"/>
        <v>34.836000000000006</v>
      </c>
      <c r="AM42" s="7">
        <f t="shared" si="10"/>
        <v>46.448000000000008</v>
      </c>
      <c r="AN42" s="7">
        <f t="shared" si="11"/>
        <v>111.61199999999999</v>
      </c>
      <c r="AO42" s="7">
        <f t="shared" si="12"/>
        <v>14.644800000000002</v>
      </c>
      <c r="AP42" s="7">
        <f t="shared" si="13"/>
        <v>114.6448</v>
      </c>
    </row>
    <row r="43" spans="1:42" s="8" customFormat="1" ht="25.2" customHeight="1">
      <c r="A43" s="9">
        <v>38</v>
      </c>
      <c r="B43" s="12" t="s">
        <v>70</v>
      </c>
      <c r="C43" s="12" t="s">
        <v>2971</v>
      </c>
      <c r="D43" s="6" t="s">
        <v>2972</v>
      </c>
      <c r="E43" s="62">
        <f t="shared" si="0"/>
        <v>14.644800000000002</v>
      </c>
      <c r="F43" s="12"/>
      <c r="G43" s="9" t="s">
        <v>106</v>
      </c>
      <c r="H43" s="4" t="s">
        <v>249</v>
      </c>
      <c r="I43" s="44" t="s">
        <v>84</v>
      </c>
      <c r="J43" s="66" t="s">
        <v>1049</v>
      </c>
      <c r="K43" s="9" t="s">
        <v>2968</v>
      </c>
      <c r="L43" s="10" t="s">
        <v>73</v>
      </c>
      <c r="M43" s="10" t="s">
        <v>73</v>
      </c>
      <c r="N43" s="10" t="s">
        <v>73</v>
      </c>
      <c r="O43" s="5">
        <f>SUM(L43*400+N43)</f>
        <v>0</v>
      </c>
      <c r="P43" s="6"/>
      <c r="Q43" s="5">
        <f t="shared" si="3"/>
        <v>0</v>
      </c>
      <c r="R43" s="12"/>
      <c r="S43" s="12"/>
      <c r="T43" s="12"/>
      <c r="U43" s="6">
        <v>9</v>
      </c>
      <c r="V43" s="2"/>
      <c r="W43" s="12">
        <v>9</v>
      </c>
      <c r="X43" s="12"/>
      <c r="Y43" s="50">
        <v>5650</v>
      </c>
      <c r="Z43" s="63">
        <f t="shared" si="4"/>
        <v>50850</v>
      </c>
      <c r="AA43" s="8">
        <v>4</v>
      </c>
      <c r="AB43" s="6">
        <v>4</v>
      </c>
      <c r="AC43" s="7">
        <f t="shared" si="5"/>
        <v>48816</v>
      </c>
      <c r="AD43" s="2"/>
      <c r="AE43" s="2"/>
      <c r="AF43" s="2">
        <v>0.3</v>
      </c>
      <c r="AG43" s="7">
        <f t="shared" si="1"/>
        <v>146.44800000000001</v>
      </c>
      <c r="AH43" s="3">
        <v>100</v>
      </c>
      <c r="AI43" s="7">
        <f t="shared" si="6"/>
        <v>46.448000000000008</v>
      </c>
      <c r="AJ43" s="7">
        <f t="shared" si="7"/>
        <v>11.612000000000002</v>
      </c>
      <c r="AK43" s="7">
        <f t="shared" si="8"/>
        <v>23.224000000000004</v>
      </c>
      <c r="AL43" s="7">
        <f t="shared" si="9"/>
        <v>34.836000000000006</v>
      </c>
      <c r="AM43" s="7">
        <f t="shared" si="10"/>
        <v>46.448000000000008</v>
      </c>
      <c r="AN43" s="7">
        <f t="shared" si="11"/>
        <v>111.61199999999999</v>
      </c>
      <c r="AO43" s="7">
        <f t="shared" si="12"/>
        <v>14.644800000000002</v>
      </c>
      <c r="AP43" s="7">
        <f t="shared" si="13"/>
        <v>114.6448</v>
      </c>
    </row>
    <row r="44" spans="1:42" s="8" customFormat="1" ht="25.2" customHeight="1">
      <c r="A44" s="9">
        <v>39</v>
      </c>
      <c r="B44" s="12" t="s">
        <v>63</v>
      </c>
      <c r="C44" s="12" t="s">
        <v>2973</v>
      </c>
      <c r="D44" s="6" t="s">
        <v>2974</v>
      </c>
      <c r="E44" s="62">
        <f t="shared" si="0"/>
        <v>14.644800000000002</v>
      </c>
      <c r="F44" s="12"/>
      <c r="G44" s="9" t="s">
        <v>106</v>
      </c>
      <c r="H44" s="4" t="s">
        <v>249</v>
      </c>
      <c r="I44" s="44" t="s">
        <v>84</v>
      </c>
      <c r="J44" s="66" t="s">
        <v>1049</v>
      </c>
      <c r="K44" s="9" t="s">
        <v>2968</v>
      </c>
      <c r="L44" s="10" t="s">
        <v>73</v>
      </c>
      <c r="M44" s="10" t="s">
        <v>73</v>
      </c>
      <c r="N44" s="10" t="s">
        <v>73</v>
      </c>
      <c r="O44" s="5"/>
      <c r="P44" s="6"/>
      <c r="Q44" s="5">
        <f t="shared" si="3"/>
        <v>0</v>
      </c>
      <c r="R44" s="12"/>
      <c r="S44" s="12"/>
      <c r="T44" s="12"/>
      <c r="U44" s="6">
        <v>9</v>
      </c>
      <c r="V44" s="2"/>
      <c r="W44" s="12">
        <v>9</v>
      </c>
      <c r="X44" s="12"/>
      <c r="Y44" s="50">
        <v>5650</v>
      </c>
      <c r="Z44" s="63">
        <f t="shared" si="4"/>
        <v>50850</v>
      </c>
      <c r="AA44" s="8">
        <v>4</v>
      </c>
      <c r="AB44" s="6">
        <v>4</v>
      </c>
      <c r="AC44" s="7">
        <f t="shared" si="5"/>
        <v>48816</v>
      </c>
      <c r="AD44" s="2"/>
      <c r="AE44" s="2"/>
      <c r="AF44" s="2">
        <v>0.3</v>
      </c>
      <c r="AG44" s="7">
        <f t="shared" si="1"/>
        <v>146.44800000000001</v>
      </c>
      <c r="AH44" s="3">
        <v>100</v>
      </c>
      <c r="AI44" s="7">
        <f t="shared" si="6"/>
        <v>46.448000000000008</v>
      </c>
      <c r="AJ44" s="7">
        <f t="shared" si="7"/>
        <v>11.612000000000002</v>
      </c>
      <c r="AK44" s="7">
        <f t="shared" si="8"/>
        <v>23.224000000000004</v>
      </c>
      <c r="AL44" s="7">
        <f t="shared" si="9"/>
        <v>34.836000000000006</v>
      </c>
      <c r="AM44" s="7">
        <f t="shared" si="10"/>
        <v>46.448000000000008</v>
      </c>
      <c r="AN44" s="7">
        <f t="shared" si="11"/>
        <v>111.61199999999999</v>
      </c>
      <c r="AO44" s="7">
        <f t="shared" si="12"/>
        <v>14.644800000000002</v>
      </c>
      <c r="AP44" s="7">
        <f t="shared" si="13"/>
        <v>114.6448</v>
      </c>
    </row>
    <row r="45" spans="1:42" s="15" customFormat="1" ht="25.2" customHeight="1">
      <c r="A45" s="9">
        <v>40</v>
      </c>
      <c r="B45" s="12" t="s">
        <v>63</v>
      </c>
      <c r="C45" s="12" t="s">
        <v>2900</v>
      </c>
      <c r="D45" s="6" t="s">
        <v>2865</v>
      </c>
      <c r="E45" s="62">
        <f t="shared" si="0"/>
        <v>14.644800000000002</v>
      </c>
      <c r="F45" s="12"/>
      <c r="G45" s="9" t="s">
        <v>106</v>
      </c>
      <c r="H45" s="4" t="s">
        <v>249</v>
      </c>
      <c r="I45" s="44" t="s">
        <v>84</v>
      </c>
      <c r="J45" s="66" t="s">
        <v>1049</v>
      </c>
      <c r="K45" s="9" t="s">
        <v>2453</v>
      </c>
      <c r="L45" s="10" t="s">
        <v>73</v>
      </c>
      <c r="M45" s="10" t="s">
        <v>73</v>
      </c>
      <c r="N45" s="10" t="s">
        <v>73</v>
      </c>
      <c r="O45" s="5">
        <f>SUM(L45*400+M45*100+N45)</f>
        <v>0</v>
      </c>
      <c r="P45" s="14"/>
      <c r="Q45" s="5">
        <f t="shared" si="3"/>
        <v>0</v>
      </c>
      <c r="R45" s="52"/>
      <c r="S45" s="52"/>
      <c r="T45" s="52"/>
      <c r="U45" s="6">
        <v>9</v>
      </c>
      <c r="V45" s="2"/>
      <c r="W45" s="12">
        <v>9</v>
      </c>
      <c r="X45" s="52"/>
      <c r="Y45" s="50">
        <v>5650</v>
      </c>
      <c r="Z45" s="63">
        <f t="shared" si="4"/>
        <v>50850</v>
      </c>
      <c r="AA45" s="8">
        <v>4</v>
      </c>
      <c r="AB45" s="6">
        <v>4</v>
      </c>
      <c r="AC45" s="7">
        <f t="shared" si="5"/>
        <v>48816</v>
      </c>
      <c r="AD45" s="13"/>
      <c r="AE45" s="13"/>
      <c r="AF45" s="2">
        <v>0.3</v>
      </c>
      <c r="AG45" s="7">
        <f t="shared" si="1"/>
        <v>146.44800000000001</v>
      </c>
      <c r="AH45" s="3">
        <v>100</v>
      </c>
      <c r="AI45" s="7">
        <f t="shared" si="6"/>
        <v>46.448000000000008</v>
      </c>
      <c r="AJ45" s="7">
        <f t="shared" si="7"/>
        <v>11.612000000000002</v>
      </c>
      <c r="AK45" s="7">
        <f t="shared" si="8"/>
        <v>23.224000000000004</v>
      </c>
      <c r="AL45" s="7">
        <f t="shared" si="9"/>
        <v>34.836000000000006</v>
      </c>
      <c r="AM45" s="7">
        <f t="shared" si="10"/>
        <v>46.448000000000008</v>
      </c>
      <c r="AN45" s="7">
        <f t="shared" si="11"/>
        <v>111.61199999999999</v>
      </c>
      <c r="AO45" s="7">
        <f t="shared" si="12"/>
        <v>14.644800000000002</v>
      </c>
      <c r="AP45" s="7">
        <f t="shared" si="13"/>
        <v>114.6448</v>
      </c>
    </row>
    <row r="46" spans="1:42" s="15" customFormat="1" ht="25.2" customHeight="1">
      <c r="A46" s="9">
        <v>41</v>
      </c>
      <c r="B46" s="12" t="s">
        <v>63</v>
      </c>
      <c r="C46" s="12" t="s">
        <v>2975</v>
      </c>
      <c r="D46" s="6" t="s">
        <v>2976</v>
      </c>
      <c r="E46" s="62">
        <f t="shared" si="0"/>
        <v>14.644800000000002</v>
      </c>
      <c r="F46" s="12"/>
      <c r="G46" s="9" t="s">
        <v>106</v>
      </c>
      <c r="H46" s="4" t="s">
        <v>249</v>
      </c>
      <c r="I46" s="44" t="s">
        <v>84</v>
      </c>
      <c r="J46" s="66" t="s">
        <v>1049</v>
      </c>
      <c r="K46" s="9" t="s">
        <v>2977</v>
      </c>
      <c r="L46" s="10" t="s">
        <v>73</v>
      </c>
      <c r="M46" s="10" t="s">
        <v>73</v>
      </c>
      <c r="N46" s="10" t="s">
        <v>73</v>
      </c>
      <c r="O46" s="5">
        <f>SUM(L46*400+M46*100+N46)</f>
        <v>0</v>
      </c>
      <c r="P46" s="14"/>
      <c r="Q46" s="5">
        <f t="shared" si="3"/>
        <v>0</v>
      </c>
      <c r="R46" s="52"/>
      <c r="S46" s="52"/>
      <c r="T46" s="52"/>
      <c r="U46" s="6">
        <v>9</v>
      </c>
      <c r="V46" s="2"/>
      <c r="W46" s="12">
        <v>9</v>
      </c>
      <c r="X46" s="52"/>
      <c r="Y46" s="50">
        <v>5650</v>
      </c>
      <c r="Z46" s="63">
        <f t="shared" si="4"/>
        <v>50850</v>
      </c>
      <c r="AA46" s="8">
        <v>4</v>
      </c>
      <c r="AB46" s="6">
        <v>4</v>
      </c>
      <c r="AC46" s="7">
        <f t="shared" si="5"/>
        <v>48816</v>
      </c>
      <c r="AD46" s="13"/>
      <c r="AE46" s="13"/>
      <c r="AF46" s="2">
        <v>0.3</v>
      </c>
      <c r="AG46" s="7">
        <f t="shared" si="1"/>
        <v>146.44800000000001</v>
      </c>
      <c r="AH46" s="3">
        <v>100</v>
      </c>
      <c r="AI46" s="7">
        <f t="shared" si="6"/>
        <v>46.448000000000008</v>
      </c>
      <c r="AJ46" s="7">
        <f t="shared" si="7"/>
        <v>11.612000000000002</v>
      </c>
      <c r="AK46" s="7">
        <f t="shared" si="8"/>
        <v>23.224000000000004</v>
      </c>
      <c r="AL46" s="7">
        <f t="shared" si="9"/>
        <v>34.836000000000006</v>
      </c>
      <c r="AM46" s="7">
        <f t="shared" si="10"/>
        <v>46.448000000000008</v>
      </c>
      <c r="AN46" s="7">
        <f t="shared" si="11"/>
        <v>111.61199999999999</v>
      </c>
      <c r="AO46" s="7">
        <f t="shared" si="12"/>
        <v>14.644800000000002</v>
      </c>
      <c r="AP46" s="7">
        <f t="shared" si="13"/>
        <v>114.6448</v>
      </c>
    </row>
    <row r="47" spans="1:42" s="15" customFormat="1" ht="25.2" customHeight="1">
      <c r="A47" s="9">
        <v>42</v>
      </c>
      <c r="B47" s="12" t="s">
        <v>63</v>
      </c>
      <c r="C47" s="12" t="s">
        <v>2978</v>
      </c>
      <c r="D47" s="6" t="s">
        <v>2979</v>
      </c>
      <c r="E47" s="62">
        <f t="shared" si="0"/>
        <v>14.644800000000002</v>
      </c>
      <c r="F47" s="12"/>
      <c r="G47" s="9" t="s">
        <v>106</v>
      </c>
      <c r="H47" s="4" t="s">
        <v>249</v>
      </c>
      <c r="I47" s="44" t="s">
        <v>84</v>
      </c>
      <c r="J47" s="66" t="s">
        <v>1049</v>
      </c>
      <c r="K47" s="9" t="s">
        <v>2977</v>
      </c>
      <c r="L47" s="10" t="s">
        <v>73</v>
      </c>
      <c r="M47" s="10" t="s">
        <v>73</v>
      </c>
      <c r="N47" s="10" t="s">
        <v>73</v>
      </c>
      <c r="O47" s="5">
        <f>SUM(L47*400+M47*100+N47)</f>
        <v>0</v>
      </c>
      <c r="P47" s="14"/>
      <c r="Q47" s="5">
        <f t="shared" si="3"/>
        <v>0</v>
      </c>
      <c r="R47" s="52"/>
      <c r="S47" s="52"/>
      <c r="T47" s="52"/>
      <c r="U47" s="6">
        <v>9</v>
      </c>
      <c r="V47" s="2"/>
      <c r="W47" s="12">
        <v>9</v>
      </c>
      <c r="X47" s="52"/>
      <c r="Y47" s="50">
        <v>5650</v>
      </c>
      <c r="Z47" s="63">
        <f t="shared" si="4"/>
        <v>50850</v>
      </c>
      <c r="AA47" s="8">
        <v>4</v>
      </c>
      <c r="AB47" s="6">
        <v>4</v>
      </c>
      <c r="AC47" s="7">
        <f t="shared" si="5"/>
        <v>48816</v>
      </c>
      <c r="AD47" s="13"/>
      <c r="AE47" s="13"/>
      <c r="AF47" s="2">
        <v>0.3</v>
      </c>
      <c r="AG47" s="7">
        <f t="shared" si="1"/>
        <v>146.44800000000001</v>
      </c>
      <c r="AH47" s="3">
        <v>100</v>
      </c>
      <c r="AI47" s="7">
        <f t="shared" si="6"/>
        <v>46.448000000000008</v>
      </c>
      <c r="AJ47" s="7">
        <f t="shared" si="7"/>
        <v>11.612000000000002</v>
      </c>
      <c r="AK47" s="7">
        <f t="shared" si="8"/>
        <v>23.224000000000004</v>
      </c>
      <c r="AL47" s="7">
        <f t="shared" si="9"/>
        <v>34.836000000000006</v>
      </c>
      <c r="AM47" s="7">
        <f t="shared" si="10"/>
        <v>46.448000000000008</v>
      </c>
      <c r="AN47" s="7">
        <f t="shared" si="11"/>
        <v>111.61199999999999</v>
      </c>
      <c r="AO47" s="7">
        <f t="shared" si="12"/>
        <v>14.644800000000002</v>
      </c>
      <c r="AP47" s="7">
        <f t="shared" si="13"/>
        <v>114.6448</v>
      </c>
    </row>
    <row r="48" spans="1:42" s="15" customFormat="1" ht="25.2" customHeight="1">
      <c r="A48" s="9">
        <v>43</v>
      </c>
      <c r="B48" s="12" t="s">
        <v>63</v>
      </c>
      <c r="C48" s="12" t="s">
        <v>2980</v>
      </c>
      <c r="D48" s="6" t="s">
        <v>2981</v>
      </c>
      <c r="E48" s="62">
        <f t="shared" si="0"/>
        <v>14.644800000000002</v>
      </c>
      <c r="F48" s="12"/>
      <c r="G48" s="9" t="s">
        <v>106</v>
      </c>
      <c r="H48" s="4" t="s">
        <v>249</v>
      </c>
      <c r="I48" s="44" t="s">
        <v>84</v>
      </c>
      <c r="J48" s="66" t="s">
        <v>1049</v>
      </c>
      <c r="K48" s="9" t="s">
        <v>2977</v>
      </c>
      <c r="L48" s="10" t="s">
        <v>73</v>
      </c>
      <c r="M48" s="10" t="s">
        <v>73</v>
      </c>
      <c r="N48" s="10" t="s">
        <v>73</v>
      </c>
      <c r="O48" s="5">
        <f>SUM(L48*400+M48*100+N48)</f>
        <v>0</v>
      </c>
      <c r="P48" s="14"/>
      <c r="Q48" s="5">
        <f t="shared" si="3"/>
        <v>0</v>
      </c>
      <c r="R48" s="52"/>
      <c r="S48" s="52"/>
      <c r="T48" s="52"/>
      <c r="U48" s="6">
        <v>9</v>
      </c>
      <c r="V48" s="2"/>
      <c r="W48" s="12">
        <v>9</v>
      </c>
      <c r="X48" s="52"/>
      <c r="Y48" s="50">
        <v>5650</v>
      </c>
      <c r="Z48" s="63">
        <f t="shared" si="4"/>
        <v>50850</v>
      </c>
      <c r="AA48" s="8">
        <v>4</v>
      </c>
      <c r="AB48" s="6">
        <v>4</v>
      </c>
      <c r="AC48" s="7">
        <f t="shared" si="5"/>
        <v>48816</v>
      </c>
      <c r="AD48" s="13"/>
      <c r="AE48" s="13"/>
      <c r="AF48" s="2">
        <v>0.3</v>
      </c>
      <c r="AG48" s="7">
        <f t="shared" si="1"/>
        <v>146.44800000000001</v>
      </c>
      <c r="AH48" s="3">
        <v>100</v>
      </c>
      <c r="AI48" s="7">
        <f t="shared" si="6"/>
        <v>46.448000000000008</v>
      </c>
      <c r="AJ48" s="7">
        <f t="shared" si="7"/>
        <v>11.612000000000002</v>
      </c>
      <c r="AK48" s="7">
        <f t="shared" si="8"/>
        <v>23.224000000000004</v>
      </c>
      <c r="AL48" s="7">
        <f t="shared" si="9"/>
        <v>34.836000000000006</v>
      </c>
      <c r="AM48" s="7">
        <f t="shared" si="10"/>
        <v>46.448000000000008</v>
      </c>
      <c r="AN48" s="7">
        <f t="shared" si="11"/>
        <v>111.61199999999999</v>
      </c>
      <c r="AO48" s="7">
        <f t="shared" si="12"/>
        <v>14.644800000000002</v>
      </c>
      <c r="AP48" s="7">
        <f t="shared" si="13"/>
        <v>114.6448</v>
      </c>
    </row>
    <row r="49" spans="1:42" s="8" customFormat="1" ht="25.2" customHeight="1">
      <c r="A49" s="9"/>
      <c r="B49" s="12"/>
      <c r="C49" s="12"/>
      <c r="D49" s="12"/>
      <c r="E49" s="54"/>
      <c r="F49" s="12"/>
      <c r="G49" s="9"/>
      <c r="H49" s="4"/>
      <c r="I49" s="44"/>
      <c r="J49" s="66"/>
      <c r="K49" s="9"/>
      <c r="L49" s="10"/>
      <c r="M49" s="10"/>
      <c r="N49" s="10"/>
      <c r="O49" s="5"/>
      <c r="P49" s="6"/>
      <c r="Q49" s="5"/>
      <c r="R49" s="12"/>
      <c r="S49" s="12"/>
      <c r="T49" s="12"/>
      <c r="U49" s="6"/>
      <c r="V49" s="2"/>
      <c r="W49" s="12"/>
      <c r="X49" s="12"/>
      <c r="Y49" s="12"/>
      <c r="Z49" s="6"/>
      <c r="AB49" s="6"/>
      <c r="AC49" s="2"/>
      <c r="AD49" s="2"/>
      <c r="AE49" s="2"/>
      <c r="AF49" s="2"/>
      <c r="AG49" s="7"/>
      <c r="AH49" s="3"/>
      <c r="AI49" s="7"/>
      <c r="AJ49" s="7"/>
      <c r="AK49" s="7"/>
      <c r="AL49" s="7"/>
      <c r="AM49" s="7"/>
      <c r="AN49" s="7"/>
      <c r="AO49" s="7"/>
      <c r="AP49" s="7"/>
    </row>
    <row r="50" spans="1:42" s="8" customFormat="1" ht="25.2" customHeight="1">
      <c r="A50" s="9"/>
      <c r="B50" s="12"/>
      <c r="C50" s="12"/>
      <c r="D50" s="12"/>
      <c r="E50" s="54"/>
      <c r="F50" s="12"/>
      <c r="G50" s="9"/>
      <c r="H50" s="4"/>
      <c r="I50" s="44"/>
      <c r="J50" s="66"/>
      <c r="K50" s="9"/>
      <c r="L50" s="10"/>
      <c r="M50" s="10"/>
      <c r="N50" s="10"/>
      <c r="O50" s="5"/>
      <c r="P50" s="6"/>
      <c r="Q50" s="5"/>
      <c r="R50" s="12"/>
      <c r="S50" s="12"/>
      <c r="T50" s="12"/>
      <c r="U50" s="6"/>
      <c r="V50" s="2"/>
      <c r="W50" s="12"/>
      <c r="X50" s="12"/>
      <c r="Y50" s="12"/>
      <c r="Z50" s="6"/>
      <c r="AB50" s="6"/>
      <c r="AC50" s="2"/>
      <c r="AD50" s="2"/>
      <c r="AE50" s="2"/>
      <c r="AF50" s="2"/>
      <c r="AG50" s="7"/>
      <c r="AH50" s="3"/>
      <c r="AI50" s="7"/>
      <c r="AJ50" s="7"/>
      <c r="AK50" s="7"/>
      <c r="AL50" s="7"/>
      <c r="AM50" s="7"/>
      <c r="AN50" s="7"/>
      <c r="AO50" s="7"/>
      <c r="AP50" s="7"/>
    </row>
    <row r="51" spans="1:42" s="8" customFormat="1" ht="25.2" customHeight="1">
      <c r="A51" s="9"/>
      <c r="B51" s="12"/>
      <c r="C51" s="12"/>
      <c r="D51" s="12"/>
      <c r="E51" s="54"/>
      <c r="F51" s="12"/>
      <c r="G51" s="9"/>
      <c r="H51" s="4"/>
      <c r="I51" s="44"/>
      <c r="J51" s="66"/>
      <c r="K51" s="9"/>
      <c r="L51" s="10"/>
      <c r="M51" s="10"/>
      <c r="N51" s="10"/>
      <c r="O51" s="5"/>
      <c r="P51" s="6"/>
      <c r="Q51" s="5"/>
      <c r="R51" s="12"/>
      <c r="S51" s="12"/>
      <c r="T51" s="12"/>
      <c r="U51" s="6"/>
      <c r="V51" s="2"/>
      <c r="W51" s="12"/>
      <c r="X51" s="12"/>
      <c r="Y51" s="12"/>
      <c r="Z51" s="6"/>
      <c r="AB51" s="6"/>
      <c r="AC51" s="2"/>
      <c r="AD51" s="2"/>
      <c r="AE51" s="2"/>
      <c r="AF51" s="2"/>
      <c r="AG51" s="7"/>
      <c r="AH51" s="3"/>
      <c r="AI51" s="7"/>
      <c r="AJ51" s="7"/>
      <c r="AK51" s="7"/>
      <c r="AL51" s="7"/>
      <c r="AM51" s="7"/>
      <c r="AN51" s="7"/>
      <c r="AO51" s="7"/>
      <c r="AP51" s="7"/>
    </row>
    <row r="52" spans="1:42" s="8" customFormat="1" ht="25.2" customHeight="1">
      <c r="A52" s="9"/>
      <c r="B52" s="12"/>
      <c r="C52" s="12"/>
      <c r="D52" s="12"/>
      <c r="E52" s="54"/>
      <c r="F52" s="12"/>
      <c r="G52" s="9"/>
      <c r="H52" s="4"/>
      <c r="I52" s="44"/>
      <c r="J52" s="66"/>
      <c r="K52" s="9"/>
      <c r="L52" s="10"/>
      <c r="M52" s="10"/>
      <c r="N52" s="10"/>
      <c r="O52" s="5"/>
      <c r="P52" s="6"/>
      <c r="Q52" s="5"/>
      <c r="R52" s="12"/>
      <c r="S52" s="12"/>
      <c r="T52" s="12"/>
      <c r="U52" s="6"/>
      <c r="V52" s="2"/>
      <c r="W52" s="12"/>
      <c r="X52" s="12"/>
      <c r="Y52" s="12"/>
      <c r="Z52" s="6"/>
      <c r="AB52" s="6"/>
      <c r="AC52" s="2"/>
      <c r="AD52" s="2"/>
      <c r="AE52" s="2"/>
      <c r="AF52" s="2"/>
      <c r="AG52" s="7"/>
      <c r="AH52" s="3"/>
      <c r="AI52" s="7"/>
      <c r="AJ52" s="7"/>
      <c r="AK52" s="7"/>
      <c r="AL52" s="7"/>
      <c r="AM52" s="7"/>
      <c r="AN52" s="7"/>
      <c r="AO52" s="7"/>
      <c r="AP52" s="7"/>
    </row>
    <row r="53" spans="1:42" s="8" customFormat="1" ht="25.2" customHeight="1">
      <c r="A53" s="9"/>
      <c r="B53" s="12"/>
      <c r="C53" s="12"/>
      <c r="D53" s="12"/>
      <c r="E53" s="54"/>
      <c r="F53" s="12"/>
      <c r="G53" s="9"/>
      <c r="H53" s="4"/>
      <c r="I53" s="44"/>
      <c r="J53" s="66"/>
      <c r="K53" s="9"/>
      <c r="L53" s="10"/>
      <c r="M53" s="10"/>
      <c r="N53" s="10"/>
      <c r="O53" s="5"/>
      <c r="P53" s="6"/>
      <c r="Q53" s="5"/>
      <c r="R53" s="12"/>
      <c r="S53" s="12"/>
      <c r="T53" s="12"/>
      <c r="U53" s="6"/>
      <c r="V53" s="2"/>
      <c r="W53" s="12"/>
      <c r="X53" s="12"/>
      <c r="Y53" s="12"/>
      <c r="Z53" s="6"/>
      <c r="AB53" s="6"/>
      <c r="AC53" s="2"/>
      <c r="AD53" s="2"/>
      <c r="AE53" s="2"/>
      <c r="AF53" s="2"/>
      <c r="AG53" s="7"/>
      <c r="AH53" s="3"/>
      <c r="AI53" s="7"/>
      <c r="AJ53" s="7"/>
      <c r="AK53" s="7"/>
      <c r="AL53" s="7"/>
      <c r="AM53" s="7"/>
      <c r="AN53" s="7"/>
      <c r="AO53" s="7"/>
      <c r="AP53" s="7"/>
    </row>
    <row r="54" spans="1:42" s="8" customFormat="1" ht="25.2" customHeight="1">
      <c r="A54" s="9"/>
      <c r="B54" s="12"/>
      <c r="C54" s="12"/>
      <c r="D54" s="12"/>
      <c r="E54" s="54"/>
      <c r="F54" s="12"/>
      <c r="G54" s="9"/>
      <c r="H54" s="4"/>
      <c r="I54" s="44"/>
      <c r="J54" s="66"/>
      <c r="K54" s="9"/>
      <c r="L54" s="10"/>
      <c r="M54" s="10"/>
      <c r="N54" s="10"/>
      <c r="O54" s="5"/>
      <c r="P54" s="6"/>
      <c r="Q54" s="5"/>
      <c r="R54" s="12"/>
      <c r="S54" s="12"/>
      <c r="T54" s="12"/>
      <c r="U54" s="6"/>
      <c r="V54" s="2"/>
      <c r="W54" s="12"/>
      <c r="X54" s="12"/>
      <c r="Y54" s="12"/>
      <c r="Z54" s="6"/>
      <c r="AB54" s="6"/>
      <c r="AC54" s="2"/>
      <c r="AD54" s="2"/>
      <c r="AE54" s="2"/>
      <c r="AF54" s="2"/>
      <c r="AG54" s="7"/>
      <c r="AH54" s="3"/>
      <c r="AI54" s="7"/>
      <c r="AJ54" s="7"/>
      <c r="AK54" s="7"/>
      <c r="AL54" s="7"/>
      <c r="AM54" s="7"/>
      <c r="AN54" s="7"/>
      <c r="AO54" s="7"/>
      <c r="AP54" s="7"/>
    </row>
    <row r="55" spans="1:42" s="8" customFormat="1" ht="25.2" customHeight="1">
      <c r="A55" s="9"/>
      <c r="B55" s="12"/>
      <c r="C55" s="12"/>
      <c r="D55" s="12"/>
      <c r="E55" s="54"/>
      <c r="F55" s="12"/>
      <c r="G55" s="9"/>
      <c r="H55" s="4"/>
      <c r="I55" s="44"/>
      <c r="J55" s="66"/>
      <c r="K55" s="9"/>
      <c r="L55" s="10"/>
      <c r="M55" s="10"/>
      <c r="N55" s="10"/>
      <c r="O55" s="5"/>
      <c r="P55" s="6"/>
      <c r="Q55" s="5"/>
      <c r="R55" s="12"/>
      <c r="S55" s="12"/>
      <c r="T55" s="12"/>
      <c r="U55" s="6"/>
      <c r="V55" s="2"/>
      <c r="W55" s="12"/>
      <c r="X55" s="12"/>
      <c r="Y55" s="12"/>
      <c r="Z55" s="6"/>
      <c r="AB55" s="6"/>
      <c r="AC55" s="2"/>
      <c r="AD55" s="2"/>
      <c r="AE55" s="2"/>
      <c r="AF55" s="2"/>
      <c r="AG55" s="7"/>
      <c r="AH55" s="3"/>
      <c r="AI55" s="7"/>
      <c r="AJ55" s="7"/>
      <c r="AK55" s="7"/>
      <c r="AL55" s="7"/>
      <c r="AM55" s="7"/>
      <c r="AN55" s="7"/>
      <c r="AO55" s="7"/>
      <c r="AP55" s="7"/>
    </row>
    <row r="56" spans="1:42" s="8" customFormat="1" ht="25.2" customHeight="1">
      <c r="A56" s="9"/>
      <c r="B56" s="12"/>
      <c r="C56" s="12"/>
      <c r="D56" s="12"/>
      <c r="E56" s="54"/>
      <c r="F56" s="12"/>
      <c r="G56" s="9"/>
      <c r="H56" s="4"/>
      <c r="I56" s="44"/>
      <c r="J56" s="66"/>
      <c r="K56" s="9"/>
      <c r="L56" s="10"/>
      <c r="M56" s="10"/>
      <c r="N56" s="10"/>
      <c r="O56" s="5"/>
      <c r="P56" s="6"/>
      <c r="Q56" s="5"/>
      <c r="R56" s="12"/>
      <c r="S56" s="12"/>
      <c r="T56" s="12"/>
      <c r="U56" s="6"/>
      <c r="V56" s="2"/>
      <c r="W56" s="12"/>
      <c r="X56" s="12"/>
      <c r="Y56" s="12"/>
      <c r="Z56" s="6"/>
      <c r="AB56" s="6"/>
      <c r="AC56" s="2"/>
      <c r="AD56" s="2"/>
      <c r="AE56" s="2"/>
      <c r="AF56" s="2"/>
      <c r="AG56" s="7"/>
      <c r="AH56" s="3"/>
      <c r="AI56" s="7"/>
      <c r="AJ56" s="7"/>
      <c r="AK56" s="7"/>
      <c r="AL56" s="7"/>
      <c r="AM56" s="7"/>
      <c r="AN56" s="7"/>
      <c r="AO56" s="7"/>
      <c r="AP56" s="7"/>
    </row>
    <row r="57" spans="1:42" s="8" customFormat="1" ht="25.2" customHeight="1">
      <c r="A57" s="9"/>
      <c r="B57" s="12"/>
      <c r="C57" s="12"/>
      <c r="D57" s="12"/>
      <c r="E57" s="54"/>
      <c r="F57" s="12"/>
      <c r="G57" s="9"/>
      <c r="H57" s="4"/>
      <c r="I57" s="44"/>
      <c r="J57" s="66"/>
      <c r="K57" s="9"/>
      <c r="L57" s="10"/>
      <c r="M57" s="10"/>
      <c r="N57" s="10"/>
      <c r="O57" s="5"/>
      <c r="P57" s="6"/>
      <c r="Q57" s="5"/>
      <c r="R57" s="12"/>
      <c r="S57" s="12"/>
      <c r="T57" s="12"/>
      <c r="U57" s="6"/>
      <c r="V57" s="2"/>
      <c r="W57" s="12"/>
      <c r="X57" s="12"/>
      <c r="Y57" s="12"/>
      <c r="Z57" s="6"/>
      <c r="AB57" s="6"/>
      <c r="AC57" s="2"/>
      <c r="AD57" s="2"/>
      <c r="AE57" s="2"/>
      <c r="AF57" s="2"/>
      <c r="AG57" s="2"/>
      <c r="AH57" s="3"/>
      <c r="AI57" s="7"/>
      <c r="AJ57" s="7"/>
      <c r="AK57" s="7"/>
      <c r="AL57" s="7"/>
      <c r="AM57" s="7"/>
      <c r="AN57" s="7"/>
      <c r="AO57" s="7"/>
      <c r="AP57" s="7"/>
    </row>
    <row r="58" spans="1:42" s="8" customFormat="1" ht="25.2" customHeight="1">
      <c r="A58" s="9"/>
      <c r="B58" s="12"/>
      <c r="C58" s="12"/>
      <c r="D58" s="12"/>
      <c r="E58" s="54"/>
      <c r="F58" s="12"/>
      <c r="G58" s="9"/>
      <c r="H58" s="4"/>
      <c r="I58" s="44"/>
      <c r="J58" s="66"/>
      <c r="K58" s="9"/>
      <c r="L58" s="10"/>
      <c r="M58" s="10"/>
      <c r="N58" s="10"/>
      <c r="O58" s="5"/>
      <c r="P58" s="6"/>
      <c r="Q58" s="5"/>
      <c r="R58" s="12"/>
      <c r="S58" s="12"/>
      <c r="T58" s="12"/>
      <c r="U58" s="6"/>
      <c r="V58" s="2"/>
      <c r="W58" s="12"/>
      <c r="X58" s="12"/>
      <c r="Y58" s="12"/>
      <c r="Z58" s="6"/>
      <c r="AB58" s="6"/>
      <c r="AC58" s="2"/>
      <c r="AD58" s="2"/>
      <c r="AE58" s="2"/>
      <c r="AF58" s="2"/>
      <c r="AG58" s="2"/>
      <c r="AH58" s="3"/>
      <c r="AI58" s="7"/>
      <c r="AJ58" s="7"/>
      <c r="AK58" s="7"/>
      <c r="AL58" s="7"/>
      <c r="AM58" s="7"/>
      <c r="AN58" s="7"/>
      <c r="AO58" s="7"/>
      <c r="AP58" s="7"/>
    </row>
    <row r="59" spans="1:42" s="8" customFormat="1" ht="25.2" customHeight="1">
      <c r="A59" s="9"/>
      <c r="B59" s="12"/>
      <c r="C59" s="12"/>
      <c r="D59" s="12"/>
      <c r="E59" s="54"/>
      <c r="F59" s="12"/>
      <c r="G59" s="9"/>
      <c r="H59" s="4"/>
      <c r="I59" s="44"/>
      <c r="J59" s="66"/>
      <c r="K59" s="9"/>
      <c r="L59" s="10"/>
      <c r="M59" s="10"/>
      <c r="N59" s="10"/>
      <c r="O59" s="5"/>
      <c r="P59" s="6"/>
      <c r="Q59" s="5"/>
      <c r="R59" s="12"/>
      <c r="S59" s="12"/>
      <c r="T59" s="12"/>
      <c r="U59" s="6"/>
      <c r="V59" s="2"/>
      <c r="W59" s="12"/>
      <c r="X59" s="12"/>
      <c r="Y59" s="12"/>
      <c r="Z59" s="6"/>
      <c r="AB59" s="6"/>
      <c r="AC59" s="2"/>
      <c r="AD59" s="2"/>
      <c r="AE59" s="2"/>
      <c r="AF59" s="2"/>
      <c r="AG59" s="2"/>
      <c r="AH59" s="3"/>
      <c r="AI59" s="7"/>
      <c r="AJ59" s="7"/>
      <c r="AK59" s="7"/>
      <c r="AL59" s="7"/>
      <c r="AM59" s="7"/>
      <c r="AN59" s="7"/>
      <c r="AO59" s="7"/>
      <c r="AP59" s="7"/>
    </row>
    <row r="60" spans="1:42" s="8" customFormat="1" ht="25.2" customHeight="1">
      <c r="A60" s="9"/>
      <c r="B60" s="12"/>
      <c r="C60" s="12"/>
      <c r="D60" s="12"/>
      <c r="E60" s="54"/>
      <c r="F60" s="12"/>
      <c r="G60" s="9"/>
      <c r="H60" s="4"/>
      <c r="I60" s="44"/>
      <c r="J60" s="66"/>
      <c r="K60" s="9"/>
      <c r="L60" s="10"/>
      <c r="M60" s="10"/>
      <c r="N60" s="10"/>
      <c r="O60" s="5"/>
      <c r="P60" s="6"/>
      <c r="Q60" s="5"/>
      <c r="R60" s="12"/>
      <c r="S60" s="12"/>
      <c r="T60" s="12"/>
      <c r="U60" s="6"/>
      <c r="V60" s="2"/>
      <c r="W60" s="12"/>
      <c r="X60" s="12"/>
      <c r="Y60" s="12"/>
      <c r="Z60" s="6"/>
      <c r="AB60" s="6"/>
      <c r="AC60" s="2"/>
      <c r="AD60" s="2"/>
      <c r="AE60" s="2"/>
      <c r="AF60" s="2"/>
      <c r="AG60" s="2"/>
      <c r="AH60" s="3"/>
      <c r="AI60" s="7"/>
      <c r="AJ60" s="7"/>
      <c r="AK60" s="7"/>
      <c r="AL60" s="7"/>
      <c r="AM60" s="7"/>
      <c r="AN60" s="7"/>
      <c r="AO60" s="7"/>
      <c r="AP60" s="7"/>
    </row>
    <row r="61" spans="1:42" s="8" customFormat="1" ht="25.2" customHeight="1">
      <c r="A61" s="9"/>
      <c r="B61" s="12"/>
      <c r="C61" s="12"/>
      <c r="D61" s="12"/>
      <c r="E61" s="54"/>
      <c r="F61" s="12"/>
      <c r="G61" s="9"/>
      <c r="H61" s="4"/>
      <c r="I61" s="44"/>
      <c r="J61" s="66"/>
      <c r="K61" s="9"/>
      <c r="L61" s="10"/>
      <c r="M61" s="10"/>
      <c r="N61" s="10"/>
      <c r="O61" s="5"/>
      <c r="P61" s="6"/>
      <c r="Q61" s="5"/>
      <c r="R61" s="12"/>
      <c r="S61" s="12"/>
      <c r="T61" s="12"/>
      <c r="U61" s="6"/>
      <c r="V61" s="2"/>
      <c r="W61" s="12"/>
      <c r="X61" s="12"/>
      <c r="Y61" s="12"/>
      <c r="Z61" s="6"/>
      <c r="AB61" s="6"/>
      <c r="AC61" s="2"/>
      <c r="AD61" s="2"/>
      <c r="AE61" s="2"/>
      <c r="AF61" s="2"/>
      <c r="AG61" s="2"/>
      <c r="AH61" s="3"/>
      <c r="AI61" s="7"/>
      <c r="AJ61" s="7"/>
      <c r="AK61" s="7"/>
      <c r="AL61" s="7"/>
      <c r="AM61" s="7"/>
      <c r="AN61" s="7"/>
      <c r="AO61" s="7"/>
      <c r="AP61" s="7"/>
    </row>
    <row r="62" spans="1:42" s="8" customFormat="1" ht="25.2" customHeight="1">
      <c r="A62" s="44"/>
      <c r="E62" s="88"/>
      <c r="G62" s="44"/>
      <c r="H62" s="44"/>
      <c r="I62" s="44"/>
      <c r="J62" s="89"/>
      <c r="K62" s="44"/>
      <c r="L62" s="59"/>
      <c r="M62" s="59"/>
      <c r="N62" s="59"/>
      <c r="O62" s="57"/>
      <c r="Q62" s="57"/>
      <c r="U62" s="2"/>
      <c r="Z62" s="2"/>
      <c r="AH62" s="16"/>
      <c r="AI62" s="67"/>
      <c r="AJ62" s="67"/>
      <c r="AK62" s="67"/>
      <c r="AL62" s="67"/>
      <c r="AM62" s="67"/>
      <c r="AN62" s="67"/>
      <c r="AO62" s="67"/>
      <c r="AP62" s="67"/>
    </row>
    <row r="63" spans="1:42" s="8" customFormat="1" ht="25.2" customHeight="1">
      <c r="A63" s="44"/>
      <c r="E63" s="88"/>
      <c r="G63" s="44"/>
      <c r="H63" s="44"/>
      <c r="I63" s="44"/>
      <c r="J63" s="89"/>
      <c r="K63" s="44"/>
      <c r="L63" s="59"/>
      <c r="M63" s="59"/>
      <c r="N63" s="59"/>
      <c r="O63" s="57"/>
      <c r="Q63" s="57"/>
      <c r="U63" s="2"/>
      <c r="Z63" s="2"/>
      <c r="AH63" s="16"/>
      <c r="AI63" s="67"/>
      <c r="AJ63" s="67"/>
      <c r="AK63" s="67"/>
      <c r="AL63" s="67"/>
      <c r="AM63" s="67"/>
      <c r="AN63" s="67"/>
      <c r="AO63" s="67"/>
      <c r="AP63" s="67"/>
    </row>
    <row r="64" spans="1:42" s="8" customFormat="1" ht="25.2" customHeight="1">
      <c r="A64" s="44"/>
      <c r="E64" s="88"/>
      <c r="G64" s="44"/>
      <c r="H64" s="44"/>
      <c r="I64" s="44"/>
      <c r="J64" s="89"/>
      <c r="K64" s="44"/>
      <c r="L64" s="59"/>
      <c r="M64" s="59"/>
      <c r="N64" s="59"/>
      <c r="O64" s="57"/>
      <c r="Q64" s="57"/>
      <c r="U64" s="2"/>
      <c r="Z64" s="2"/>
      <c r="AH64" s="16"/>
      <c r="AI64" s="67"/>
      <c r="AJ64" s="67"/>
      <c r="AK64" s="67"/>
      <c r="AL64" s="67"/>
      <c r="AM64" s="67"/>
      <c r="AN64" s="67"/>
      <c r="AO64" s="67"/>
      <c r="AP64" s="67"/>
    </row>
    <row r="65" spans="1:42" s="8" customFormat="1" ht="25.2" customHeight="1">
      <c r="A65" s="44"/>
      <c r="E65" s="88"/>
      <c r="G65" s="44"/>
      <c r="H65" s="44"/>
      <c r="I65" s="44"/>
      <c r="J65" s="89"/>
      <c r="K65" s="44"/>
      <c r="L65" s="59"/>
      <c r="M65" s="59"/>
      <c r="N65" s="59"/>
      <c r="O65" s="57"/>
      <c r="Q65" s="57"/>
      <c r="U65" s="2"/>
      <c r="Z65" s="2"/>
      <c r="AH65" s="16"/>
      <c r="AI65" s="67"/>
      <c r="AJ65" s="67"/>
      <c r="AK65" s="67"/>
      <c r="AL65" s="67"/>
      <c r="AM65" s="67"/>
      <c r="AN65" s="67"/>
      <c r="AO65" s="67"/>
      <c r="AP65" s="67"/>
    </row>
    <row r="66" spans="1:42" s="8" customFormat="1" ht="25.2" customHeight="1">
      <c r="A66" s="44"/>
      <c r="E66" s="88"/>
      <c r="G66" s="44"/>
      <c r="H66" s="44"/>
      <c r="I66" s="44"/>
      <c r="J66" s="89"/>
      <c r="K66" s="44"/>
      <c r="L66" s="59"/>
      <c r="M66" s="59"/>
      <c r="N66" s="59"/>
      <c r="O66" s="57"/>
      <c r="Q66" s="57"/>
      <c r="U66" s="2"/>
      <c r="Z66" s="2"/>
      <c r="AH66" s="16"/>
      <c r="AI66" s="67"/>
      <c r="AJ66" s="67"/>
      <c r="AK66" s="67"/>
      <c r="AL66" s="67"/>
      <c r="AM66" s="67"/>
      <c r="AN66" s="67"/>
      <c r="AO66" s="67"/>
      <c r="AP66" s="67"/>
    </row>
    <row r="67" spans="1:42" s="8" customFormat="1" ht="25.2" customHeight="1">
      <c r="A67" s="44"/>
      <c r="E67" s="88"/>
      <c r="G67" s="44"/>
      <c r="H67" s="44"/>
      <c r="I67" s="44"/>
      <c r="J67" s="89"/>
      <c r="K67" s="44"/>
      <c r="L67" s="59"/>
      <c r="M67" s="59"/>
      <c r="N67" s="59"/>
      <c r="O67" s="57"/>
      <c r="Q67" s="57"/>
      <c r="U67" s="2"/>
      <c r="Z67" s="2"/>
      <c r="AH67" s="16"/>
      <c r="AI67" s="67"/>
      <c r="AJ67" s="67"/>
      <c r="AK67" s="67"/>
      <c r="AL67" s="67"/>
      <c r="AM67" s="67"/>
      <c r="AN67" s="67"/>
      <c r="AO67" s="67"/>
      <c r="AP67" s="67"/>
    </row>
    <row r="68" spans="1:42" s="8" customFormat="1" ht="25.2" customHeight="1">
      <c r="A68" s="44"/>
      <c r="E68" s="88"/>
      <c r="G68" s="44"/>
      <c r="H68" s="44"/>
      <c r="I68" s="44"/>
      <c r="J68" s="89"/>
      <c r="K68" s="44"/>
      <c r="L68" s="59"/>
      <c r="M68" s="59"/>
      <c r="N68" s="59"/>
      <c r="O68" s="57"/>
      <c r="Q68" s="57"/>
      <c r="U68" s="2"/>
      <c r="Z68" s="2"/>
      <c r="AH68" s="16"/>
      <c r="AI68" s="67"/>
      <c r="AJ68" s="67"/>
      <c r="AK68" s="67"/>
      <c r="AL68" s="67"/>
      <c r="AM68" s="67"/>
      <c r="AN68" s="67"/>
      <c r="AO68" s="67"/>
      <c r="AP68" s="67"/>
    </row>
    <row r="69" spans="1:42" s="8" customFormat="1" ht="25.2" customHeight="1">
      <c r="A69" s="44"/>
      <c r="E69" s="88"/>
      <c r="G69" s="44"/>
      <c r="H69" s="44"/>
      <c r="I69" s="44"/>
      <c r="J69" s="89"/>
      <c r="K69" s="44"/>
      <c r="L69" s="59"/>
      <c r="M69" s="59"/>
      <c r="N69" s="59"/>
      <c r="O69" s="57"/>
      <c r="Q69" s="57"/>
      <c r="U69" s="2"/>
      <c r="Z69" s="2"/>
      <c r="AH69" s="16"/>
      <c r="AI69" s="67"/>
      <c r="AJ69" s="67"/>
      <c r="AK69" s="67"/>
      <c r="AL69" s="67"/>
      <c r="AM69" s="67"/>
      <c r="AN69" s="67"/>
      <c r="AO69" s="67"/>
      <c r="AP69" s="67"/>
    </row>
    <row r="70" spans="1:42" s="8" customFormat="1" ht="25.2" customHeight="1">
      <c r="A70" s="44"/>
      <c r="E70" s="88"/>
      <c r="G70" s="44"/>
      <c r="H70" s="44"/>
      <c r="I70" s="44"/>
      <c r="J70" s="89"/>
      <c r="K70" s="44"/>
      <c r="L70" s="59"/>
      <c r="M70" s="59"/>
      <c r="N70" s="59"/>
      <c r="O70" s="57"/>
      <c r="Q70" s="57"/>
      <c r="U70" s="2"/>
      <c r="Z70" s="2"/>
      <c r="AH70" s="16"/>
      <c r="AI70" s="67"/>
      <c r="AJ70" s="67"/>
      <c r="AK70" s="67"/>
      <c r="AL70" s="67"/>
      <c r="AM70" s="67"/>
      <c r="AN70" s="67"/>
      <c r="AO70" s="67"/>
      <c r="AP70" s="67"/>
    </row>
    <row r="71" spans="1:42" s="8" customFormat="1" ht="25.2" customHeight="1">
      <c r="A71" s="44"/>
      <c r="E71" s="88"/>
      <c r="G71" s="44"/>
      <c r="H71" s="44"/>
      <c r="I71" s="44"/>
      <c r="J71" s="89"/>
      <c r="K71" s="44"/>
      <c r="L71" s="59"/>
      <c r="M71" s="59"/>
      <c r="N71" s="59"/>
      <c r="O71" s="57"/>
      <c r="Q71" s="57"/>
      <c r="U71" s="2"/>
      <c r="Z71" s="2"/>
      <c r="AH71" s="16"/>
      <c r="AI71" s="67"/>
      <c r="AJ71" s="67"/>
      <c r="AK71" s="67"/>
      <c r="AL71" s="67"/>
      <c r="AM71" s="67"/>
      <c r="AN71" s="67"/>
      <c r="AO71" s="67"/>
      <c r="AP71" s="67"/>
    </row>
    <row r="72" spans="1:42" s="8" customFormat="1" ht="25.2" customHeight="1">
      <c r="A72" s="44"/>
      <c r="E72" s="88"/>
      <c r="G72" s="44"/>
      <c r="H72" s="44"/>
      <c r="I72" s="44"/>
      <c r="J72" s="89"/>
      <c r="K72" s="44"/>
      <c r="L72" s="59"/>
      <c r="M72" s="59"/>
      <c r="N72" s="59"/>
      <c r="O72" s="57"/>
      <c r="Q72" s="57"/>
      <c r="U72" s="2"/>
      <c r="Z72" s="2"/>
      <c r="AH72" s="16"/>
      <c r="AI72" s="67"/>
      <c r="AJ72" s="67"/>
      <c r="AK72" s="67"/>
      <c r="AL72" s="67"/>
      <c r="AM72" s="67"/>
      <c r="AN72" s="67"/>
      <c r="AO72" s="67"/>
      <c r="AP72" s="67"/>
    </row>
    <row r="73" spans="1:42" s="8" customFormat="1" ht="25.2" customHeight="1">
      <c r="A73" s="44"/>
      <c r="E73" s="88"/>
      <c r="G73" s="44"/>
      <c r="H73" s="44"/>
      <c r="I73" s="44"/>
      <c r="J73" s="89"/>
      <c r="K73" s="44"/>
      <c r="L73" s="59"/>
      <c r="M73" s="59"/>
      <c r="N73" s="59"/>
      <c r="O73" s="57"/>
      <c r="Q73" s="57"/>
      <c r="U73" s="2"/>
      <c r="Z73" s="2"/>
      <c r="AH73" s="16"/>
      <c r="AI73" s="67"/>
      <c r="AJ73" s="67"/>
      <c r="AK73" s="67"/>
      <c r="AL73" s="67"/>
      <c r="AM73" s="67"/>
      <c r="AN73" s="67"/>
      <c r="AO73" s="67"/>
      <c r="AP73" s="67"/>
    </row>
    <row r="74" spans="1:42" s="8" customFormat="1" ht="25.2" customHeight="1">
      <c r="A74" s="44"/>
      <c r="E74" s="88"/>
      <c r="G74" s="44"/>
      <c r="H74" s="44"/>
      <c r="I74" s="44"/>
      <c r="J74" s="89"/>
      <c r="K74" s="44"/>
      <c r="L74" s="59"/>
      <c r="M74" s="59"/>
      <c r="N74" s="59"/>
      <c r="O74" s="57"/>
      <c r="Q74" s="57"/>
      <c r="U74" s="2"/>
      <c r="Z74" s="2"/>
      <c r="AH74" s="16"/>
      <c r="AI74" s="67"/>
      <c r="AJ74" s="67"/>
      <c r="AK74" s="67"/>
      <c r="AL74" s="67"/>
      <c r="AM74" s="67"/>
      <c r="AN74" s="67"/>
      <c r="AO74" s="67"/>
      <c r="AP74" s="67"/>
    </row>
    <row r="75" spans="1:42" s="8" customFormat="1" ht="25.2" customHeight="1">
      <c r="A75" s="44"/>
      <c r="E75" s="88"/>
      <c r="G75" s="44"/>
      <c r="H75" s="44"/>
      <c r="I75" s="44"/>
      <c r="J75" s="89"/>
      <c r="K75" s="44"/>
      <c r="L75" s="59"/>
      <c r="M75" s="59"/>
      <c r="N75" s="59"/>
      <c r="O75" s="57"/>
      <c r="Q75" s="57"/>
      <c r="U75" s="2"/>
      <c r="Z75" s="2"/>
      <c r="AH75" s="16"/>
      <c r="AI75" s="67"/>
      <c r="AJ75" s="67"/>
      <c r="AK75" s="67"/>
      <c r="AL75" s="67"/>
      <c r="AM75" s="67"/>
      <c r="AN75" s="67"/>
      <c r="AO75" s="67"/>
      <c r="AP75" s="67"/>
    </row>
    <row r="76" spans="1:42" s="8" customFormat="1" ht="25.2" customHeight="1">
      <c r="A76" s="44"/>
      <c r="E76" s="88"/>
      <c r="G76" s="44"/>
      <c r="H76" s="44"/>
      <c r="I76" s="44"/>
      <c r="J76" s="89"/>
      <c r="K76" s="44"/>
      <c r="L76" s="59"/>
      <c r="M76" s="59"/>
      <c r="N76" s="59"/>
      <c r="O76" s="57"/>
      <c r="Q76" s="57"/>
      <c r="U76" s="2"/>
      <c r="Z76" s="2"/>
      <c r="AH76" s="16"/>
      <c r="AI76" s="67"/>
      <c r="AJ76" s="67"/>
      <c r="AK76" s="67"/>
      <c r="AL76" s="67"/>
      <c r="AM76" s="67"/>
      <c r="AN76" s="67"/>
      <c r="AO76" s="67"/>
      <c r="AP76" s="67"/>
    </row>
    <row r="77" spans="1:42" s="8" customFormat="1" ht="25.2" customHeight="1">
      <c r="A77" s="44"/>
      <c r="E77" s="88"/>
      <c r="G77" s="44"/>
      <c r="H77" s="44"/>
      <c r="I77" s="44"/>
      <c r="J77" s="89"/>
      <c r="K77" s="44"/>
      <c r="L77" s="59"/>
      <c r="M77" s="59"/>
      <c r="N77" s="59"/>
      <c r="O77" s="57"/>
      <c r="Q77" s="57"/>
      <c r="U77" s="2"/>
      <c r="Z77" s="2"/>
      <c r="AH77" s="16"/>
      <c r="AI77" s="67"/>
      <c r="AJ77" s="67"/>
      <c r="AK77" s="67"/>
      <c r="AL77" s="67"/>
      <c r="AM77" s="67"/>
      <c r="AN77" s="67"/>
      <c r="AO77" s="67"/>
      <c r="AP77" s="67"/>
    </row>
    <row r="78" spans="1:42" s="8" customFormat="1" ht="25.2" customHeight="1">
      <c r="A78" s="44"/>
      <c r="E78" s="88"/>
      <c r="G78" s="44"/>
      <c r="H78" s="44"/>
      <c r="I78" s="44"/>
      <c r="J78" s="89"/>
      <c r="K78" s="44"/>
      <c r="L78" s="59"/>
      <c r="M78" s="59"/>
      <c r="N78" s="59"/>
      <c r="O78" s="57"/>
      <c r="Q78" s="57"/>
      <c r="U78" s="2"/>
      <c r="Z78" s="2"/>
      <c r="AH78" s="16"/>
      <c r="AI78" s="67"/>
      <c r="AJ78" s="67"/>
      <c r="AK78" s="67"/>
      <c r="AL78" s="67"/>
      <c r="AM78" s="67"/>
      <c r="AN78" s="67"/>
      <c r="AO78" s="67"/>
      <c r="AP78" s="67"/>
    </row>
    <row r="79" spans="1:42" s="8" customFormat="1" ht="25.2" customHeight="1">
      <c r="A79" s="44"/>
      <c r="E79" s="88"/>
      <c r="G79" s="44"/>
      <c r="H79" s="44"/>
      <c r="I79" s="44"/>
      <c r="J79" s="89"/>
      <c r="K79" s="44"/>
      <c r="L79" s="59"/>
      <c r="M79" s="59"/>
      <c r="N79" s="59"/>
      <c r="O79" s="57"/>
      <c r="Q79" s="57"/>
      <c r="U79" s="2"/>
      <c r="Z79" s="2"/>
      <c r="AH79" s="16"/>
      <c r="AI79" s="67"/>
      <c r="AJ79" s="67"/>
      <c r="AK79" s="67"/>
      <c r="AL79" s="67"/>
      <c r="AM79" s="67"/>
      <c r="AN79" s="67"/>
      <c r="AO79" s="67"/>
      <c r="AP79" s="67"/>
    </row>
    <row r="80" spans="1:42" s="8" customFormat="1" ht="25.2" customHeight="1">
      <c r="A80" s="44"/>
      <c r="E80" s="88"/>
      <c r="G80" s="44"/>
      <c r="H80" s="44"/>
      <c r="I80" s="44"/>
      <c r="J80" s="89"/>
      <c r="K80" s="44"/>
      <c r="L80" s="59"/>
      <c r="M80" s="59"/>
      <c r="N80" s="59"/>
      <c r="O80" s="57"/>
      <c r="Q80" s="57"/>
      <c r="U80" s="2"/>
      <c r="Z80" s="2"/>
      <c r="AH80" s="16"/>
      <c r="AI80" s="67"/>
      <c r="AJ80" s="67"/>
      <c r="AK80" s="67"/>
      <c r="AL80" s="67"/>
      <c r="AM80" s="67"/>
      <c r="AN80" s="67"/>
      <c r="AO80" s="67"/>
      <c r="AP80" s="67"/>
    </row>
    <row r="81" spans="1:42" s="8" customFormat="1" ht="25.2" customHeight="1">
      <c r="A81" s="44"/>
      <c r="E81" s="88"/>
      <c r="G81" s="44"/>
      <c r="H81" s="44"/>
      <c r="I81" s="44"/>
      <c r="J81" s="89"/>
      <c r="K81" s="44"/>
      <c r="L81" s="59"/>
      <c r="M81" s="59"/>
      <c r="N81" s="59"/>
      <c r="O81" s="57"/>
      <c r="Q81" s="57"/>
      <c r="U81" s="2"/>
      <c r="Z81" s="2"/>
      <c r="AH81" s="16"/>
      <c r="AI81" s="67"/>
      <c r="AJ81" s="67"/>
      <c r="AK81" s="67"/>
      <c r="AL81" s="67"/>
      <c r="AM81" s="67"/>
      <c r="AN81" s="67"/>
      <c r="AO81" s="67"/>
      <c r="AP81" s="67"/>
    </row>
    <row r="82" spans="1:42" s="8" customFormat="1" ht="25.2" customHeight="1">
      <c r="A82" s="44"/>
      <c r="E82" s="88"/>
      <c r="G82" s="44"/>
      <c r="H82" s="44"/>
      <c r="I82" s="44"/>
      <c r="J82" s="89"/>
      <c r="K82" s="44"/>
      <c r="L82" s="59"/>
      <c r="M82" s="59"/>
      <c r="N82" s="59"/>
      <c r="O82" s="57"/>
      <c r="Q82" s="57"/>
      <c r="U82" s="2"/>
      <c r="Z82" s="2"/>
      <c r="AH82" s="16"/>
      <c r="AI82" s="67"/>
      <c r="AJ82" s="67"/>
      <c r="AK82" s="67"/>
      <c r="AL82" s="67"/>
      <c r="AM82" s="67"/>
      <c r="AN82" s="67"/>
      <c r="AO82" s="67"/>
      <c r="AP82" s="67"/>
    </row>
    <row r="83" spans="1:42" s="8" customFormat="1" ht="25.2" customHeight="1">
      <c r="A83" s="44"/>
      <c r="E83" s="88"/>
      <c r="G83" s="44"/>
      <c r="H83" s="44"/>
      <c r="I83" s="44"/>
      <c r="J83" s="89"/>
      <c r="K83" s="44"/>
      <c r="L83" s="59"/>
      <c r="M83" s="59"/>
      <c r="N83" s="59"/>
      <c r="O83" s="57"/>
      <c r="Q83" s="57"/>
      <c r="U83" s="2"/>
      <c r="Z83" s="2"/>
      <c r="AH83" s="16"/>
      <c r="AI83" s="67"/>
      <c r="AJ83" s="67"/>
      <c r="AK83" s="67"/>
      <c r="AL83" s="67"/>
      <c r="AM83" s="67"/>
      <c r="AN83" s="67"/>
      <c r="AO83" s="67"/>
      <c r="AP83" s="67"/>
    </row>
    <row r="84" spans="1:42" s="8" customFormat="1" ht="25.2" customHeight="1">
      <c r="A84" s="44"/>
      <c r="E84" s="88"/>
      <c r="G84" s="44"/>
      <c r="H84" s="44"/>
      <c r="I84" s="44"/>
      <c r="J84" s="89"/>
      <c r="K84" s="44"/>
      <c r="L84" s="59"/>
      <c r="M84" s="59"/>
      <c r="N84" s="59"/>
      <c r="O84" s="57"/>
      <c r="Q84" s="57"/>
      <c r="U84" s="2"/>
      <c r="Z84" s="2"/>
      <c r="AH84" s="16"/>
      <c r="AI84" s="67"/>
      <c r="AJ84" s="67"/>
      <c r="AK84" s="67"/>
      <c r="AL84" s="67"/>
      <c r="AM84" s="67"/>
      <c r="AN84" s="67"/>
      <c r="AO84" s="67"/>
      <c r="AP84" s="67"/>
    </row>
    <row r="85" spans="1:42" s="8" customFormat="1" ht="25.2" customHeight="1">
      <c r="A85" s="44"/>
      <c r="E85" s="88"/>
      <c r="G85" s="44"/>
      <c r="H85" s="44"/>
      <c r="I85" s="44"/>
      <c r="J85" s="89"/>
      <c r="K85" s="44"/>
      <c r="L85" s="59"/>
      <c r="M85" s="59"/>
      <c r="N85" s="59"/>
      <c r="O85" s="57"/>
      <c r="Q85" s="57"/>
      <c r="U85" s="2"/>
      <c r="Z85" s="2"/>
      <c r="AH85" s="16"/>
      <c r="AI85" s="67"/>
      <c r="AJ85" s="67"/>
      <c r="AK85" s="67"/>
      <c r="AL85" s="67"/>
      <c r="AM85" s="67"/>
      <c r="AN85" s="67"/>
      <c r="AO85" s="67"/>
      <c r="AP85" s="67"/>
    </row>
    <row r="86" spans="1:42" s="8" customFormat="1" ht="25.2" customHeight="1">
      <c r="A86" s="44"/>
      <c r="G86" s="44"/>
      <c r="H86" s="44"/>
      <c r="I86" s="44"/>
      <c r="J86" s="89"/>
      <c r="K86" s="44"/>
      <c r="L86" s="59"/>
      <c r="M86" s="59"/>
      <c r="N86" s="59"/>
      <c r="O86" s="57"/>
      <c r="Q86" s="57"/>
      <c r="U86" s="2"/>
      <c r="Z86" s="2"/>
      <c r="AH86" s="16"/>
      <c r="AI86" s="67"/>
      <c r="AJ86" s="67"/>
      <c r="AK86" s="67"/>
      <c r="AL86" s="67"/>
      <c r="AM86" s="67"/>
      <c r="AN86" s="67"/>
      <c r="AO86" s="67"/>
      <c r="AP86" s="67"/>
    </row>
    <row r="87" spans="1:42" s="8" customFormat="1" ht="25.2" customHeight="1">
      <c r="A87" s="44"/>
      <c r="G87" s="44"/>
      <c r="H87" s="44"/>
      <c r="I87" s="44"/>
      <c r="J87" s="89"/>
      <c r="K87" s="44"/>
      <c r="L87" s="59"/>
      <c r="M87" s="59"/>
      <c r="N87" s="59"/>
      <c r="O87" s="57"/>
      <c r="Q87" s="57"/>
      <c r="U87" s="2"/>
      <c r="Z87" s="2"/>
      <c r="AH87" s="16"/>
      <c r="AI87" s="67"/>
      <c r="AJ87" s="67"/>
      <c r="AK87" s="67"/>
      <c r="AL87" s="67"/>
      <c r="AM87" s="67"/>
      <c r="AN87" s="67"/>
      <c r="AO87" s="67"/>
      <c r="AP87" s="67"/>
    </row>
    <row r="88" spans="1:42" s="8" customFormat="1" ht="25.2" customHeight="1">
      <c r="A88" s="44"/>
      <c r="G88" s="44"/>
      <c r="H88" s="44"/>
      <c r="I88" s="44"/>
      <c r="J88" s="89"/>
      <c r="K88" s="44"/>
      <c r="L88" s="59"/>
      <c r="M88" s="59"/>
      <c r="N88" s="59"/>
      <c r="O88" s="57"/>
      <c r="Q88" s="57"/>
      <c r="U88" s="2"/>
      <c r="Z88" s="2"/>
      <c r="AH88" s="16"/>
      <c r="AI88" s="67"/>
      <c r="AJ88" s="67"/>
      <c r="AK88" s="67"/>
      <c r="AL88" s="67"/>
      <c r="AM88" s="67"/>
      <c r="AN88" s="67"/>
      <c r="AO88" s="67"/>
      <c r="AP88" s="67"/>
    </row>
    <row r="89" spans="1:42" s="8" customFormat="1" ht="25.2" customHeight="1">
      <c r="A89" s="44"/>
      <c r="G89" s="44"/>
      <c r="H89" s="44"/>
      <c r="I89" s="44"/>
      <c r="J89" s="89"/>
      <c r="K89" s="44"/>
      <c r="L89" s="59"/>
      <c r="M89" s="59"/>
      <c r="N89" s="59"/>
      <c r="O89" s="57"/>
      <c r="Q89" s="57"/>
      <c r="U89" s="2"/>
      <c r="Z89" s="2"/>
      <c r="AH89" s="16"/>
      <c r="AI89" s="67"/>
      <c r="AJ89" s="67"/>
      <c r="AK89" s="67"/>
      <c r="AL89" s="67"/>
      <c r="AM89" s="67"/>
      <c r="AN89" s="67"/>
      <c r="AO89" s="67"/>
      <c r="AP89" s="67"/>
    </row>
    <row r="90" spans="1:42" s="8" customFormat="1" ht="25.2" customHeight="1">
      <c r="A90" s="44"/>
      <c r="G90" s="44"/>
      <c r="H90" s="44"/>
      <c r="I90" s="44"/>
      <c r="J90" s="89"/>
      <c r="K90" s="44"/>
      <c r="L90" s="59"/>
      <c r="M90" s="59"/>
      <c r="N90" s="59"/>
      <c r="O90" s="57"/>
      <c r="Q90" s="57"/>
      <c r="U90" s="2"/>
      <c r="Z90" s="2"/>
      <c r="AH90" s="16"/>
      <c r="AI90" s="67"/>
      <c r="AJ90" s="67"/>
      <c r="AK90" s="67"/>
      <c r="AL90" s="67"/>
      <c r="AM90" s="67"/>
      <c r="AN90" s="67"/>
      <c r="AO90" s="67"/>
      <c r="AP90" s="67"/>
    </row>
    <row r="91" spans="1:42" s="8" customFormat="1" ht="25.2" customHeight="1">
      <c r="A91" s="44"/>
      <c r="G91" s="44"/>
      <c r="H91" s="44"/>
      <c r="I91" s="44"/>
      <c r="J91" s="89"/>
      <c r="K91" s="44"/>
      <c r="L91" s="59"/>
      <c r="M91" s="59"/>
      <c r="N91" s="59"/>
      <c r="O91" s="57"/>
      <c r="Q91" s="57"/>
      <c r="U91" s="2"/>
      <c r="Z91" s="2"/>
      <c r="AH91" s="16"/>
      <c r="AI91" s="67"/>
      <c r="AJ91" s="67"/>
      <c r="AK91" s="67"/>
      <c r="AL91" s="67"/>
      <c r="AM91" s="67"/>
      <c r="AN91" s="67"/>
      <c r="AO91" s="67"/>
      <c r="AP91" s="67"/>
    </row>
    <row r="92" spans="1:42" s="15" customFormat="1" ht="25.2" customHeight="1">
      <c r="A92" s="46"/>
      <c r="G92" s="44"/>
      <c r="H92" s="44"/>
      <c r="I92" s="44"/>
      <c r="J92" s="89"/>
      <c r="K92" s="44"/>
      <c r="L92" s="59"/>
      <c r="M92" s="59"/>
      <c r="N92" s="59"/>
      <c r="O92" s="57"/>
      <c r="Q92" s="57"/>
      <c r="U92" s="13"/>
      <c r="V92" s="8"/>
      <c r="Z92" s="13"/>
      <c r="AF92" s="8"/>
      <c r="AH92" s="16"/>
      <c r="AI92" s="67"/>
      <c r="AJ92" s="67"/>
      <c r="AK92" s="67"/>
      <c r="AL92" s="67"/>
      <c r="AM92" s="67"/>
      <c r="AN92" s="67"/>
      <c r="AO92" s="67"/>
      <c r="AP92" s="67"/>
    </row>
    <row r="93" spans="1:42" s="15" customFormat="1" ht="25.2" customHeight="1">
      <c r="A93" s="46"/>
      <c r="G93" s="44"/>
      <c r="H93" s="44"/>
      <c r="I93" s="44"/>
      <c r="J93" s="89"/>
      <c r="K93" s="44"/>
      <c r="L93" s="59"/>
      <c r="M93" s="59"/>
      <c r="N93" s="59"/>
      <c r="O93" s="57"/>
      <c r="Q93" s="57"/>
      <c r="U93" s="13"/>
      <c r="V93" s="8"/>
      <c r="Z93" s="13"/>
      <c r="AF93" s="8"/>
      <c r="AH93" s="16"/>
      <c r="AI93" s="67"/>
      <c r="AJ93" s="67"/>
      <c r="AK93" s="67"/>
      <c r="AL93" s="67"/>
      <c r="AM93" s="67"/>
      <c r="AN93" s="67"/>
      <c r="AO93" s="67"/>
      <c r="AP93" s="67"/>
    </row>
    <row r="94" spans="1:42" s="15" customFormat="1" ht="25.2" customHeight="1">
      <c r="A94" s="46"/>
      <c r="G94" s="44"/>
      <c r="H94" s="44"/>
      <c r="I94" s="44"/>
      <c r="J94" s="89"/>
      <c r="K94" s="44"/>
      <c r="L94" s="59"/>
      <c r="M94" s="59"/>
      <c r="N94" s="59"/>
      <c r="O94" s="57"/>
      <c r="Q94" s="57"/>
      <c r="U94" s="13"/>
      <c r="V94" s="8"/>
      <c r="Z94" s="13"/>
      <c r="AF94" s="8"/>
      <c r="AH94" s="16"/>
      <c r="AI94" s="67"/>
      <c r="AJ94" s="67"/>
      <c r="AK94" s="67"/>
      <c r="AL94" s="67"/>
      <c r="AM94" s="67"/>
      <c r="AN94" s="67"/>
      <c r="AO94" s="67"/>
      <c r="AP94" s="67"/>
    </row>
    <row r="95" spans="1:42" s="8" customFormat="1" ht="25.2" customHeight="1">
      <c r="A95" s="44"/>
      <c r="G95" s="44"/>
      <c r="H95" s="44"/>
      <c r="I95" s="44"/>
      <c r="J95" s="89"/>
      <c r="K95" s="44"/>
      <c r="L95" s="59"/>
      <c r="M95" s="59"/>
      <c r="N95" s="59"/>
      <c r="O95" s="57"/>
      <c r="Q95" s="57"/>
      <c r="U95" s="2"/>
      <c r="Z95" s="2"/>
      <c r="AH95" s="16"/>
      <c r="AI95" s="67"/>
      <c r="AJ95" s="67"/>
      <c r="AK95" s="67"/>
      <c r="AL95" s="67"/>
      <c r="AM95" s="67"/>
      <c r="AN95" s="67"/>
      <c r="AO95" s="67"/>
      <c r="AP95" s="67"/>
    </row>
    <row r="96" spans="1:42" s="8" customFormat="1" ht="25.2" customHeight="1">
      <c r="A96" s="44"/>
      <c r="G96" s="44"/>
      <c r="H96" s="44"/>
      <c r="I96" s="44"/>
      <c r="J96" s="89"/>
      <c r="K96" s="44"/>
      <c r="L96" s="59"/>
      <c r="M96" s="59"/>
      <c r="N96" s="59"/>
      <c r="O96" s="57"/>
      <c r="Q96" s="57"/>
      <c r="U96" s="2"/>
      <c r="Z96" s="2"/>
      <c r="AH96" s="16"/>
      <c r="AI96" s="67"/>
      <c r="AJ96" s="67"/>
      <c r="AK96" s="67"/>
      <c r="AL96" s="67"/>
      <c r="AM96" s="67"/>
      <c r="AN96" s="67"/>
      <c r="AO96" s="67"/>
      <c r="AP96" s="67"/>
    </row>
    <row r="97" spans="1:42" s="8" customFormat="1" ht="25.2" customHeight="1">
      <c r="A97" s="44"/>
      <c r="G97" s="44"/>
      <c r="H97" s="44"/>
      <c r="I97" s="44"/>
      <c r="J97" s="89"/>
      <c r="K97" s="44"/>
      <c r="L97" s="59"/>
      <c r="M97" s="59"/>
      <c r="N97" s="59"/>
      <c r="O97" s="57"/>
      <c r="Q97" s="57"/>
      <c r="U97" s="2"/>
      <c r="Z97" s="2"/>
      <c r="AH97" s="16"/>
      <c r="AI97" s="67"/>
      <c r="AJ97" s="67"/>
      <c r="AK97" s="67"/>
      <c r="AL97" s="67"/>
      <c r="AM97" s="67"/>
      <c r="AN97" s="67"/>
      <c r="AO97" s="67"/>
      <c r="AP97" s="67"/>
    </row>
    <row r="98" spans="1:42" s="8" customFormat="1" ht="25.2" customHeight="1">
      <c r="A98" s="44"/>
      <c r="G98" s="44"/>
      <c r="H98" s="44"/>
      <c r="I98" s="44"/>
      <c r="J98" s="89"/>
      <c r="K98" s="44"/>
      <c r="L98" s="59"/>
      <c r="M98" s="59"/>
      <c r="N98" s="59"/>
      <c r="O98" s="57"/>
      <c r="Q98" s="57"/>
      <c r="U98" s="2"/>
      <c r="Z98" s="2"/>
      <c r="AH98" s="16"/>
      <c r="AI98" s="67"/>
      <c r="AJ98" s="67"/>
      <c r="AK98" s="67"/>
      <c r="AL98" s="67"/>
      <c r="AM98" s="67"/>
      <c r="AN98" s="67"/>
      <c r="AO98" s="67"/>
      <c r="AP98" s="67"/>
    </row>
    <row r="99" spans="1:42" s="8" customFormat="1" ht="25.2" customHeight="1">
      <c r="A99" s="44"/>
      <c r="G99" s="44"/>
      <c r="H99" s="44"/>
      <c r="I99" s="44"/>
      <c r="J99" s="89"/>
      <c r="K99" s="44"/>
      <c r="L99" s="59"/>
      <c r="M99" s="59"/>
      <c r="N99" s="59"/>
      <c r="O99" s="57"/>
      <c r="Q99" s="57"/>
      <c r="U99" s="2"/>
      <c r="Z99" s="2"/>
      <c r="AH99" s="16"/>
      <c r="AI99" s="67"/>
      <c r="AJ99" s="67"/>
      <c r="AK99" s="67"/>
      <c r="AL99" s="67"/>
      <c r="AM99" s="67"/>
      <c r="AN99" s="67"/>
      <c r="AO99" s="67"/>
      <c r="AP99" s="67"/>
    </row>
    <row r="100" spans="1:42" s="8" customFormat="1" ht="25.2" customHeight="1">
      <c r="A100" s="44"/>
      <c r="G100" s="44"/>
      <c r="H100" s="44"/>
      <c r="I100" s="44"/>
      <c r="J100" s="89"/>
      <c r="K100" s="44"/>
      <c r="L100" s="59"/>
      <c r="M100" s="59"/>
      <c r="N100" s="59"/>
      <c r="O100" s="57"/>
      <c r="Q100" s="57"/>
      <c r="U100" s="2"/>
      <c r="Z100" s="2"/>
      <c r="AH100" s="16"/>
      <c r="AI100" s="67"/>
      <c r="AJ100" s="67"/>
      <c r="AK100" s="67"/>
      <c r="AL100" s="67"/>
      <c r="AM100" s="67"/>
      <c r="AN100" s="67"/>
      <c r="AO100" s="67"/>
      <c r="AP100" s="67"/>
    </row>
    <row r="101" spans="1:42" s="8" customFormat="1" ht="25.2" customHeight="1">
      <c r="A101" s="44"/>
      <c r="G101" s="44"/>
      <c r="H101" s="44"/>
      <c r="I101" s="44"/>
      <c r="J101" s="89"/>
      <c r="K101" s="44"/>
      <c r="L101" s="59"/>
      <c r="M101" s="59"/>
      <c r="N101" s="59"/>
      <c r="O101" s="57"/>
      <c r="Q101" s="57"/>
      <c r="U101" s="2"/>
      <c r="Z101" s="2"/>
      <c r="AH101" s="16"/>
      <c r="AI101" s="67"/>
      <c r="AJ101" s="67"/>
      <c r="AK101" s="67"/>
      <c r="AL101" s="67"/>
      <c r="AM101" s="67"/>
      <c r="AN101" s="67"/>
      <c r="AO101" s="67"/>
      <c r="AP101" s="67"/>
    </row>
    <row r="102" spans="1:42" s="8" customFormat="1" ht="25.2" customHeight="1">
      <c r="A102" s="44"/>
      <c r="G102" s="44"/>
      <c r="H102" s="44"/>
      <c r="I102" s="44"/>
      <c r="J102" s="89"/>
      <c r="K102" s="44"/>
      <c r="L102" s="59"/>
      <c r="M102" s="59"/>
      <c r="N102" s="59"/>
      <c r="O102" s="57"/>
      <c r="Q102" s="57"/>
      <c r="U102" s="2"/>
      <c r="Z102" s="2"/>
      <c r="AH102" s="16"/>
      <c r="AI102" s="67"/>
      <c r="AJ102" s="67"/>
      <c r="AK102" s="67"/>
      <c r="AL102" s="67"/>
      <c r="AM102" s="67"/>
      <c r="AN102" s="67"/>
      <c r="AO102" s="67"/>
      <c r="AP102" s="67"/>
    </row>
    <row r="103" spans="1:42" s="8" customFormat="1" ht="25.2" customHeight="1">
      <c r="A103" s="44"/>
      <c r="G103" s="44"/>
      <c r="H103" s="44"/>
      <c r="I103" s="44"/>
      <c r="J103" s="89"/>
      <c r="K103" s="44"/>
      <c r="L103" s="59"/>
      <c r="M103" s="59"/>
      <c r="N103" s="59"/>
      <c r="O103" s="57"/>
      <c r="Q103" s="57"/>
      <c r="U103" s="2"/>
      <c r="Z103" s="2"/>
      <c r="AH103" s="16"/>
      <c r="AI103" s="67"/>
      <c r="AJ103" s="67"/>
      <c r="AK103" s="67"/>
      <c r="AL103" s="67"/>
      <c r="AM103" s="67"/>
      <c r="AN103" s="67"/>
      <c r="AO103" s="67"/>
      <c r="AP103" s="67"/>
    </row>
    <row r="104" spans="1:42" s="8" customFormat="1" ht="25.2" customHeight="1">
      <c r="A104" s="44"/>
      <c r="G104" s="44"/>
      <c r="H104" s="44"/>
      <c r="I104" s="44"/>
      <c r="J104" s="89"/>
      <c r="K104" s="44"/>
      <c r="L104" s="59"/>
      <c r="M104" s="59"/>
      <c r="N104" s="59"/>
      <c r="O104" s="57"/>
      <c r="Q104" s="57"/>
      <c r="U104" s="2"/>
      <c r="Z104" s="2"/>
      <c r="AH104" s="16"/>
      <c r="AI104" s="67"/>
      <c r="AJ104" s="67"/>
      <c r="AK104" s="67"/>
      <c r="AL104" s="67"/>
      <c r="AM104" s="67"/>
      <c r="AN104" s="67"/>
      <c r="AO104" s="67"/>
      <c r="AP104" s="67"/>
    </row>
    <row r="105" spans="1:42" s="8" customFormat="1" ht="25.2" customHeight="1">
      <c r="A105" s="44"/>
      <c r="G105" s="44"/>
      <c r="H105" s="44"/>
      <c r="I105" s="44"/>
      <c r="J105" s="89"/>
      <c r="K105" s="44"/>
      <c r="L105" s="59"/>
      <c r="M105" s="59"/>
      <c r="N105" s="59"/>
      <c r="O105" s="57"/>
      <c r="Q105" s="57"/>
      <c r="U105" s="2"/>
      <c r="Z105" s="2"/>
      <c r="AH105" s="16"/>
      <c r="AI105" s="67"/>
      <c r="AJ105" s="67"/>
      <c r="AK105" s="67"/>
      <c r="AL105" s="67"/>
      <c r="AM105" s="67"/>
      <c r="AN105" s="67"/>
      <c r="AO105" s="67"/>
      <c r="AP105" s="67"/>
    </row>
    <row r="106" spans="1:42" s="8" customFormat="1" ht="25.2" customHeight="1">
      <c r="A106" s="44"/>
      <c r="G106" s="44"/>
      <c r="H106" s="44"/>
      <c r="I106" s="44"/>
      <c r="J106" s="89"/>
      <c r="K106" s="44"/>
      <c r="L106" s="59"/>
      <c r="M106" s="59"/>
      <c r="N106" s="59"/>
      <c r="O106" s="57"/>
      <c r="Q106" s="57"/>
      <c r="U106" s="2"/>
      <c r="Z106" s="2"/>
      <c r="AH106" s="16"/>
      <c r="AI106" s="67"/>
      <c r="AJ106" s="67"/>
      <c r="AK106" s="67"/>
      <c r="AL106" s="67"/>
      <c r="AM106" s="67"/>
      <c r="AN106" s="67"/>
      <c r="AO106" s="67"/>
      <c r="AP106" s="67"/>
    </row>
    <row r="107" spans="1:42" s="8" customFormat="1" ht="25.2" customHeight="1">
      <c r="A107" s="44"/>
      <c r="G107" s="44"/>
      <c r="H107" s="44"/>
      <c r="I107" s="44"/>
      <c r="J107" s="89"/>
      <c r="K107" s="44"/>
      <c r="L107" s="59"/>
      <c r="M107" s="59"/>
      <c r="N107" s="59"/>
      <c r="O107" s="57"/>
      <c r="Q107" s="57"/>
      <c r="U107" s="2"/>
      <c r="Z107" s="2"/>
      <c r="AH107" s="16"/>
      <c r="AI107" s="67"/>
      <c r="AJ107" s="67"/>
      <c r="AK107" s="67"/>
      <c r="AL107" s="67"/>
      <c r="AM107" s="67"/>
      <c r="AN107" s="67"/>
      <c r="AO107" s="67"/>
      <c r="AP107" s="67"/>
    </row>
    <row r="108" spans="1:42" s="8" customFormat="1" ht="25.2" customHeight="1">
      <c r="A108" s="44"/>
      <c r="G108" s="44"/>
      <c r="H108" s="44"/>
      <c r="I108" s="44"/>
      <c r="J108" s="89"/>
      <c r="K108" s="44"/>
      <c r="L108" s="59"/>
      <c r="M108" s="59"/>
      <c r="N108" s="59"/>
      <c r="O108" s="57"/>
      <c r="Q108" s="57"/>
      <c r="U108" s="2"/>
      <c r="Z108" s="2"/>
      <c r="AH108" s="16"/>
      <c r="AI108" s="67"/>
      <c r="AJ108" s="67"/>
      <c r="AK108" s="67"/>
      <c r="AL108" s="67"/>
      <c r="AM108" s="67"/>
      <c r="AN108" s="67"/>
      <c r="AO108" s="67"/>
      <c r="AP108" s="67"/>
    </row>
    <row r="109" spans="1:42" s="8" customFormat="1" ht="25.2" customHeight="1">
      <c r="A109" s="44"/>
      <c r="G109" s="44"/>
      <c r="H109" s="44"/>
      <c r="I109" s="44"/>
      <c r="J109" s="89"/>
      <c r="K109" s="44"/>
      <c r="L109" s="59"/>
      <c r="M109" s="59"/>
      <c r="N109" s="59"/>
      <c r="O109" s="57"/>
      <c r="Q109" s="57"/>
      <c r="U109" s="2"/>
      <c r="Z109" s="2"/>
      <c r="AH109" s="16"/>
      <c r="AI109" s="67"/>
      <c r="AJ109" s="67"/>
      <c r="AK109" s="67"/>
      <c r="AL109" s="67"/>
      <c r="AM109" s="67"/>
      <c r="AN109" s="67"/>
      <c r="AO109" s="67"/>
      <c r="AP109" s="67"/>
    </row>
    <row r="110" spans="1:42" s="8" customFormat="1" ht="25.2" customHeight="1">
      <c r="A110" s="44"/>
      <c r="G110" s="44"/>
      <c r="H110" s="44"/>
      <c r="I110" s="44"/>
      <c r="J110" s="89"/>
      <c r="K110" s="44"/>
      <c r="L110" s="59"/>
      <c r="M110" s="59"/>
      <c r="N110" s="59"/>
      <c r="O110" s="57"/>
      <c r="Q110" s="57"/>
      <c r="U110" s="2"/>
      <c r="Z110" s="2"/>
      <c r="AH110" s="16"/>
      <c r="AI110" s="67"/>
      <c r="AJ110" s="67"/>
      <c r="AK110" s="67"/>
      <c r="AL110" s="67"/>
      <c r="AM110" s="67"/>
      <c r="AN110" s="67"/>
      <c r="AO110" s="67"/>
      <c r="AP110" s="67"/>
    </row>
    <row r="111" spans="1:42" s="8" customFormat="1" ht="25.2" customHeight="1">
      <c r="A111" s="44"/>
      <c r="G111" s="44"/>
      <c r="H111" s="44"/>
      <c r="I111" s="44"/>
      <c r="J111" s="89"/>
      <c r="K111" s="44"/>
      <c r="L111" s="59"/>
      <c r="M111" s="59"/>
      <c r="N111" s="59"/>
      <c r="O111" s="57"/>
      <c r="Q111" s="57"/>
      <c r="U111" s="2"/>
      <c r="Z111" s="2"/>
      <c r="AH111" s="16"/>
      <c r="AI111" s="67"/>
      <c r="AJ111" s="67"/>
      <c r="AK111" s="67"/>
      <c r="AL111" s="67"/>
      <c r="AM111" s="67"/>
      <c r="AN111" s="67"/>
      <c r="AO111" s="67"/>
      <c r="AP111" s="67"/>
    </row>
    <row r="112" spans="1:42" s="8" customFormat="1" ht="25.2" customHeight="1">
      <c r="A112" s="44"/>
      <c r="G112" s="44"/>
      <c r="H112" s="44"/>
      <c r="I112" s="44"/>
      <c r="J112" s="89"/>
      <c r="K112" s="44"/>
      <c r="L112" s="59"/>
      <c r="M112" s="59"/>
      <c r="N112" s="59"/>
      <c r="O112" s="57"/>
      <c r="Q112" s="57"/>
      <c r="U112" s="2"/>
      <c r="Z112" s="2"/>
      <c r="AH112" s="16"/>
      <c r="AI112" s="67"/>
      <c r="AJ112" s="67"/>
      <c r="AK112" s="67"/>
      <c r="AL112" s="67"/>
      <c r="AM112" s="67"/>
      <c r="AN112" s="67"/>
      <c r="AO112" s="67"/>
      <c r="AP112" s="67"/>
    </row>
    <row r="113" spans="1:42" s="8" customFormat="1" ht="25.2" customHeight="1">
      <c r="A113" s="44"/>
      <c r="G113" s="44"/>
      <c r="H113" s="44"/>
      <c r="I113" s="44"/>
      <c r="J113" s="89"/>
      <c r="K113" s="44"/>
      <c r="L113" s="59"/>
      <c r="M113" s="59"/>
      <c r="N113" s="59"/>
      <c r="O113" s="57"/>
      <c r="Q113" s="57"/>
      <c r="U113" s="2"/>
      <c r="Z113" s="2"/>
      <c r="AH113" s="16"/>
      <c r="AI113" s="67"/>
      <c r="AJ113" s="67"/>
      <c r="AK113" s="67"/>
      <c r="AL113" s="67"/>
      <c r="AM113" s="67"/>
      <c r="AN113" s="67"/>
      <c r="AO113" s="67"/>
      <c r="AP113" s="67"/>
    </row>
    <row r="114" spans="1:42" s="8" customFormat="1" ht="25.2" customHeight="1">
      <c r="A114" s="44"/>
      <c r="G114" s="44"/>
      <c r="H114" s="44"/>
      <c r="I114" s="44"/>
      <c r="J114" s="89"/>
      <c r="K114" s="44"/>
      <c r="L114" s="59"/>
      <c r="M114" s="59"/>
      <c r="N114" s="59"/>
      <c r="O114" s="57"/>
      <c r="Q114" s="57"/>
      <c r="U114" s="2"/>
      <c r="Z114" s="2"/>
      <c r="AH114" s="16"/>
      <c r="AI114" s="67"/>
      <c r="AJ114" s="67"/>
      <c r="AK114" s="67"/>
      <c r="AL114" s="67"/>
      <c r="AM114" s="67"/>
      <c r="AN114" s="67"/>
      <c r="AO114" s="67"/>
      <c r="AP114" s="67"/>
    </row>
    <row r="115" spans="1:42" s="8" customFormat="1" ht="25.2" customHeight="1">
      <c r="A115" s="44"/>
      <c r="G115" s="44"/>
      <c r="H115" s="44"/>
      <c r="I115" s="44"/>
      <c r="J115" s="89"/>
      <c r="K115" s="44"/>
      <c r="L115" s="59"/>
      <c r="M115" s="59"/>
      <c r="N115" s="59"/>
      <c r="O115" s="57"/>
      <c r="Q115" s="57"/>
      <c r="U115" s="2"/>
      <c r="Z115" s="2"/>
      <c r="AH115" s="16"/>
      <c r="AI115" s="67"/>
      <c r="AJ115" s="67"/>
      <c r="AK115" s="67"/>
      <c r="AL115" s="67"/>
      <c r="AM115" s="67"/>
      <c r="AN115" s="67"/>
      <c r="AO115" s="67"/>
      <c r="AP115" s="67"/>
    </row>
    <row r="116" spans="1:42" s="8" customFormat="1" ht="25.2" customHeight="1">
      <c r="A116" s="44"/>
      <c r="G116" s="44"/>
      <c r="H116" s="44"/>
      <c r="I116" s="44"/>
      <c r="J116" s="89"/>
      <c r="K116" s="44"/>
      <c r="L116" s="59"/>
      <c r="M116" s="59"/>
      <c r="N116" s="59"/>
      <c r="O116" s="57"/>
      <c r="Q116" s="57"/>
      <c r="U116" s="2"/>
      <c r="Z116" s="2"/>
      <c r="AH116" s="16"/>
      <c r="AI116" s="67"/>
      <c r="AJ116" s="67"/>
      <c r="AK116" s="67"/>
      <c r="AL116" s="67"/>
      <c r="AM116" s="67"/>
      <c r="AN116" s="67"/>
      <c r="AO116" s="67"/>
      <c r="AP116" s="67"/>
    </row>
    <row r="117" spans="1:42" s="8" customFormat="1" ht="25.2" customHeight="1">
      <c r="A117" s="44"/>
      <c r="G117" s="44"/>
      <c r="H117" s="44"/>
      <c r="I117" s="44"/>
      <c r="J117" s="89"/>
      <c r="K117" s="44"/>
      <c r="L117" s="59"/>
      <c r="M117" s="59"/>
      <c r="N117" s="59"/>
      <c r="O117" s="57"/>
      <c r="Q117" s="57"/>
      <c r="U117" s="2"/>
      <c r="Z117" s="2"/>
      <c r="AH117" s="16"/>
      <c r="AI117" s="67"/>
      <c r="AJ117" s="67"/>
      <c r="AK117" s="67"/>
      <c r="AL117" s="67"/>
      <c r="AM117" s="67"/>
      <c r="AN117" s="67"/>
      <c r="AO117" s="67"/>
      <c r="AP117" s="67"/>
    </row>
    <row r="118" spans="1:42" s="8" customFormat="1" ht="25.2" customHeight="1">
      <c r="A118" s="44"/>
      <c r="G118" s="44"/>
      <c r="H118" s="44"/>
      <c r="I118" s="44"/>
      <c r="J118" s="89"/>
      <c r="K118" s="44"/>
      <c r="L118" s="59"/>
      <c r="M118" s="59"/>
      <c r="N118" s="59"/>
      <c r="O118" s="57"/>
      <c r="Q118" s="57"/>
      <c r="U118" s="2"/>
      <c r="Z118" s="2"/>
      <c r="AH118" s="16"/>
      <c r="AI118" s="67"/>
      <c r="AJ118" s="67"/>
      <c r="AK118" s="67"/>
      <c r="AL118" s="67"/>
      <c r="AM118" s="67"/>
      <c r="AN118" s="67"/>
      <c r="AO118" s="67"/>
      <c r="AP118" s="67"/>
    </row>
    <row r="119" spans="1:42" s="8" customFormat="1" ht="25.2" customHeight="1">
      <c r="A119" s="44"/>
      <c r="G119" s="44"/>
      <c r="H119" s="44"/>
      <c r="I119" s="44"/>
      <c r="J119" s="89"/>
      <c r="K119" s="44"/>
      <c r="L119" s="59"/>
      <c r="M119" s="59"/>
      <c r="N119" s="59"/>
      <c r="O119" s="57"/>
      <c r="Q119" s="57"/>
      <c r="U119" s="2"/>
      <c r="Z119" s="2"/>
      <c r="AH119" s="16"/>
      <c r="AI119" s="67"/>
      <c r="AJ119" s="67"/>
      <c r="AK119" s="67"/>
      <c r="AL119" s="67"/>
      <c r="AM119" s="67"/>
      <c r="AN119" s="67"/>
      <c r="AO119" s="67"/>
      <c r="AP119" s="67"/>
    </row>
    <row r="120" spans="1:42" s="8" customFormat="1" ht="25.2" customHeight="1">
      <c r="A120" s="44"/>
      <c r="G120" s="44"/>
      <c r="H120" s="44"/>
      <c r="I120" s="44"/>
      <c r="J120" s="89"/>
      <c r="K120" s="44"/>
      <c r="L120" s="59"/>
      <c r="M120" s="59"/>
      <c r="N120" s="59"/>
      <c r="O120" s="57"/>
      <c r="Q120" s="57"/>
      <c r="U120" s="2"/>
      <c r="Z120" s="2"/>
      <c r="AH120" s="16"/>
      <c r="AI120" s="67"/>
      <c r="AJ120" s="67"/>
      <c r="AK120" s="67"/>
      <c r="AL120" s="67"/>
      <c r="AM120" s="67"/>
      <c r="AN120" s="67"/>
      <c r="AO120" s="67"/>
      <c r="AP120" s="67"/>
    </row>
    <row r="121" spans="1:42" s="15" customFormat="1" ht="25.2" customHeight="1">
      <c r="A121" s="46"/>
      <c r="G121" s="44"/>
      <c r="H121" s="44"/>
      <c r="I121" s="44"/>
      <c r="J121" s="89"/>
      <c r="K121" s="44"/>
      <c r="L121" s="59"/>
      <c r="M121" s="59"/>
      <c r="N121" s="59"/>
      <c r="O121" s="57"/>
      <c r="Q121" s="57"/>
      <c r="U121" s="13"/>
      <c r="V121" s="8"/>
      <c r="Z121" s="13"/>
      <c r="AF121" s="8"/>
      <c r="AH121" s="16"/>
      <c r="AI121" s="67"/>
      <c r="AJ121" s="67"/>
      <c r="AK121" s="67"/>
      <c r="AL121" s="67"/>
      <c r="AM121" s="67"/>
      <c r="AN121" s="67"/>
      <c r="AO121" s="67"/>
      <c r="AP121" s="67"/>
    </row>
    <row r="122" spans="1:42" s="15" customFormat="1" ht="25.2" customHeight="1">
      <c r="A122" s="46"/>
      <c r="G122" s="44"/>
      <c r="H122" s="44"/>
      <c r="I122" s="44"/>
      <c r="J122" s="89"/>
      <c r="K122" s="44"/>
      <c r="L122" s="59"/>
      <c r="M122" s="59"/>
      <c r="N122" s="59"/>
      <c r="O122" s="57"/>
      <c r="Q122" s="57"/>
      <c r="U122" s="13"/>
      <c r="V122" s="8"/>
      <c r="Z122" s="13"/>
      <c r="AF122" s="8"/>
      <c r="AH122" s="16"/>
      <c r="AI122" s="67"/>
      <c r="AJ122" s="67"/>
      <c r="AK122" s="67"/>
      <c r="AL122" s="67"/>
      <c r="AM122" s="67"/>
      <c r="AN122" s="67"/>
      <c r="AO122" s="67"/>
      <c r="AP122" s="67"/>
    </row>
    <row r="123" spans="1:42" s="15" customFormat="1" ht="25.2" customHeight="1">
      <c r="A123" s="46"/>
      <c r="G123" s="44"/>
      <c r="H123" s="44"/>
      <c r="I123" s="44"/>
      <c r="J123" s="89"/>
      <c r="K123" s="44"/>
      <c r="L123" s="59"/>
      <c r="M123" s="59"/>
      <c r="N123" s="59"/>
      <c r="O123" s="57"/>
      <c r="Q123" s="57"/>
      <c r="U123" s="13"/>
      <c r="V123" s="8"/>
      <c r="Z123" s="13"/>
      <c r="AF123" s="8"/>
      <c r="AH123" s="16"/>
      <c r="AI123" s="67"/>
      <c r="AJ123" s="67"/>
      <c r="AK123" s="67"/>
      <c r="AL123" s="67"/>
      <c r="AM123" s="67"/>
      <c r="AN123" s="67"/>
      <c r="AO123" s="67"/>
      <c r="AP123" s="67"/>
    </row>
    <row r="124" spans="1:42" s="90" customFormat="1" ht="25.2" customHeight="1">
      <c r="U124" s="91"/>
      <c r="Z124" s="91"/>
      <c r="AH124" s="16"/>
      <c r="AI124" s="67"/>
      <c r="AJ124" s="67"/>
      <c r="AK124" s="67"/>
      <c r="AL124" s="67"/>
      <c r="AM124" s="67"/>
      <c r="AN124" s="67"/>
      <c r="AO124" s="67"/>
      <c r="AP124" s="67"/>
    </row>
    <row r="125" spans="1:42" s="90" customFormat="1" ht="25.2" customHeight="1">
      <c r="U125" s="91"/>
      <c r="Z125" s="91"/>
      <c r="AH125" s="16"/>
      <c r="AI125" s="67"/>
      <c r="AJ125" s="67"/>
      <c r="AK125" s="67"/>
      <c r="AL125" s="67"/>
      <c r="AM125" s="67"/>
      <c r="AN125" s="67"/>
      <c r="AO125" s="67"/>
      <c r="AP125" s="67"/>
    </row>
    <row r="126" spans="1:42" s="90" customFormat="1" ht="25.2" customHeight="1">
      <c r="U126" s="91"/>
      <c r="Z126" s="91"/>
      <c r="AH126" s="16"/>
      <c r="AI126" s="67"/>
      <c r="AJ126" s="67"/>
      <c r="AK126" s="67"/>
      <c r="AL126" s="67"/>
      <c r="AM126" s="67"/>
      <c r="AN126" s="67"/>
      <c r="AO126" s="67"/>
      <c r="AP126" s="67"/>
    </row>
    <row r="127" spans="1:42" s="90" customFormat="1" ht="25.2" customHeight="1">
      <c r="U127" s="91"/>
      <c r="Z127" s="91"/>
      <c r="AH127" s="16"/>
      <c r="AI127" s="67"/>
      <c r="AJ127" s="67"/>
      <c r="AK127" s="67"/>
      <c r="AL127" s="67"/>
      <c r="AM127" s="67"/>
      <c r="AN127" s="67"/>
      <c r="AO127" s="67"/>
      <c r="AP127" s="67"/>
    </row>
    <row r="128" spans="1:42" s="90" customFormat="1" ht="25.2" customHeight="1">
      <c r="U128" s="91"/>
      <c r="Z128" s="91"/>
      <c r="AH128" s="16"/>
      <c r="AI128" s="67"/>
      <c r="AJ128" s="67"/>
      <c r="AK128" s="67"/>
      <c r="AL128" s="67"/>
      <c r="AM128" s="67"/>
      <c r="AN128" s="67"/>
      <c r="AO128" s="67"/>
      <c r="AP128" s="67"/>
    </row>
    <row r="129" spans="21:42" s="90" customFormat="1" ht="25.2" customHeight="1">
      <c r="U129" s="91"/>
      <c r="Z129" s="91"/>
      <c r="AH129" s="16"/>
      <c r="AI129" s="67"/>
      <c r="AJ129" s="67"/>
      <c r="AK129" s="67"/>
      <c r="AL129" s="67"/>
      <c r="AM129" s="67"/>
      <c r="AN129" s="67"/>
      <c r="AO129" s="67"/>
      <c r="AP129" s="67"/>
    </row>
    <row r="130" spans="21:42" s="90" customFormat="1" ht="25.2" customHeight="1">
      <c r="U130" s="91"/>
      <c r="Z130" s="91"/>
      <c r="AH130" s="16"/>
      <c r="AI130" s="67"/>
      <c r="AJ130" s="67"/>
      <c r="AK130" s="67"/>
      <c r="AL130" s="67"/>
      <c r="AM130" s="67"/>
      <c r="AN130" s="67"/>
      <c r="AO130" s="67"/>
      <c r="AP130" s="67"/>
    </row>
    <row r="131" spans="21:42" s="90" customFormat="1" ht="25.2" customHeight="1">
      <c r="U131" s="91"/>
      <c r="Z131" s="91"/>
      <c r="AH131" s="16"/>
      <c r="AI131" s="67"/>
      <c r="AJ131" s="67"/>
      <c r="AK131" s="67"/>
      <c r="AL131" s="67"/>
      <c r="AM131" s="67"/>
      <c r="AN131" s="67"/>
      <c r="AO131" s="67"/>
      <c r="AP131" s="67"/>
    </row>
    <row r="132" spans="21:42" s="90" customFormat="1" ht="25.2" customHeight="1">
      <c r="U132" s="91"/>
      <c r="Z132" s="91"/>
      <c r="AH132" s="16"/>
      <c r="AI132" s="67"/>
      <c r="AJ132" s="67"/>
      <c r="AK132" s="67"/>
      <c r="AL132" s="67"/>
      <c r="AM132" s="67"/>
      <c r="AN132" s="67"/>
      <c r="AO132" s="67"/>
      <c r="AP132" s="67"/>
    </row>
    <row r="133" spans="21:42" s="90" customFormat="1" ht="25.2" customHeight="1">
      <c r="U133" s="91"/>
      <c r="Z133" s="91"/>
      <c r="AH133" s="16"/>
      <c r="AI133" s="67"/>
      <c r="AJ133" s="67"/>
      <c r="AK133" s="67"/>
      <c r="AL133" s="67"/>
      <c r="AM133" s="67"/>
      <c r="AN133" s="67"/>
      <c r="AO133" s="67"/>
      <c r="AP133" s="67"/>
    </row>
    <row r="134" spans="21:42" s="90" customFormat="1" ht="25.2" customHeight="1">
      <c r="U134" s="91"/>
      <c r="Z134" s="91"/>
      <c r="AH134" s="16"/>
      <c r="AI134" s="67"/>
      <c r="AJ134" s="67"/>
      <c r="AK134" s="67"/>
      <c r="AL134" s="67"/>
      <c r="AM134" s="67"/>
      <c r="AN134" s="67"/>
      <c r="AO134" s="67"/>
      <c r="AP134" s="67"/>
    </row>
    <row r="135" spans="21:42" s="90" customFormat="1" ht="25.2" customHeight="1">
      <c r="U135" s="91"/>
      <c r="Z135" s="91"/>
      <c r="AH135" s="16"/>
      <c r="AI135" s="67"/>
      <c r="AJ135" s="67"/>
      <c r="AK135" s="67"/>
      <c r="AL135" s="67"/>
      <c r="AM135" s="67"/>
      <c r="AN135" s="67"/>
      <c r="AO135" s="67"/>
      <c r="AP135" s="67"/>
    </row>
    <row r="136" spans="21:42" s="90" customFormat="1" ht="25.2" customHeight="1">
      <c r="U136" s="91"/>
      <c r="Z136" s="91"/>
      <c r="AH136" s="16"/>
      <c r="AI136" s="67"/>
      <c r="AJ136" s="67"/>
      <c r="AK136" s="67"/>
      <c r="AL136" s="67"/>
      <c r="AM136" s="67"/>
      <c r="AN136" s="67"/>
      <c r="AO136" s="67"/>
      <c r="AP136" s="67"/>
    </row>
    <row r="137" spans="21:42" s="90" customFormat="1" ht="25.2" customHeight="1">
      <c r="U137" s="91"/>
      <c r="Z137" s="91"/>
      <c r="AH137" s="16"/>
      <c r="AI137" s="67"/>
      <c r="AJ137" s="67"/>
      <c r="AK137" s="67"/>
      <c r="AL137" s="67"/>
      <c r="AM137" s="67"/>
      <c r="AN137" s="67"/>
      <c r="AO137" s="67"/>
      <c r="AP137" s="67"/>
    </row>
    <row r="138" spans="21:42" s="90" customFormat="1" ht="25.2" customHeight="1">
      <c r="U138" s="91"/>
      <c r="Z138" s="91"/>
      <c r="AH138" s="16"/>
      <c r="AI138" s="67"/>
      <c r="AJ138" s="67"/>
      <c r="AK138" s="67"/>
      <c r="AL138" s="67"/>
      <c r="AM138" s="67"/>
      <c r="AN138" s="67"/>
      <c r="AO138" s="67"/>
      <c r="AP138" s="67"/>
    </row>
    <row r="139" spans="21:42" s="90" customFormat="1" ht="25.2" customHeight="1">
      <c r="U139" s="91"/>
      <c r="Z139" s="91"/>
      <c r="AH139" s="16"/>
      <c r="AI139" s="67"/>
      <c r="AJ139" s="67"/>
      <c r="AK139" s="67"/>
      <c r="AL139" s="67"/>
      <c r="AM139" s="67"/>
      <c r="AN139" s="67"/>
      <c r="AO139" s="67"/>
      <c r="AP139" s="67"/>
    </row>
    <row r="140" spans="21:42" s="90" customFormat="1" ht="25.2" customHeight="1">
      <c r="U140" s="91"/>
      <c r="Z140" s="91"/>
      <c r="AH140" s="16"/>
      <c r="AI140" s="67"/>
      <c r="AJ140" s="67"/>
      <c r="AK140" s="67"/>
      <c r="AL140" s="67"/>
      <c r="AM140" s="67"/>
      <c r="AN140" s="67"/>
      <c r="AO140" s="67"/>
      <c r="AP140" s="67"/>
    </row>
    <row r="141" spans="21:42" s="90" customFormat="1" ht="25.2" customHeight="1">
      <c r="U141" s="91"/>
      <c r="Z141" s="91"/>
      <c r="AH141" s="16"/>
      <c r="AI141" s="67"/>
      <c r="AJ141" s="67"/>
      <c r="AK141" s="67"/>
      <c r="AL141" s="67"/>
      <c r="AM141" s="67"/>
      <c r="AN141" s="67"/>
      <c r="AO141" s="67"/>
      <c r="AP141" s="67"/>
    </row>
    <row r="142" spans="21:42" s="90" customFormat="1" ht="25.2" customHeight="1">
      <c r="U142" s="91"/>
      <c r="Z142" s="91"/>
      <c r="AH142" s="16"/>
      <c r="AI142" s="67"/>
      <c r="AJ142" s="67"/>
      <c r="AK142" s="67"/>
      <c r="AL142" s="67"/>
      <c r="AM142" s="67"/>
      <c r="AN142" s="67"/>
      <c r="AO142" s="67"/>
      <c r="AP142" s="67"/>
    </row>
    <row r="143" spans="21:42" s="90" customFormat="1" ht="25.2" customHeight="1">
      <c r="U143" s="91"/>
      <c r="Z143" s="91"/>
      <c r="AH143" s="16"/>
      <c r="AI143" s="67"/>
      <c r="AJ143" s="67"/>
      <c r="AK143" s="67"/>
      <c r="AL143" s="67"/>
      <c r="AM143" s="67"/>
      <c r="AN143" s="67"/>
      <c r="AO143" s="67"/>
      <c r="AP143" s="67"/>
    </row>
    <row r="144" spans="21:42" s="90" customFormat="1" ht="25.2" customHeight="1">
      <c r="U144" s="91"/>
      <c r="Z144" s="91"/>
      <c r="AH144" s="16"/>
      <c r="AI144" s="67"/>
      <c r="AJ144" s="67"/>
      <c r="AK144" s="67"/>
      <c r="AL144" s="67"/>
      <c r="AM144" s="67"/>
      <c r="AN144" s="67"/>
      <c r="AO144" s="67"/>
      <c r="AP144" s="67"/>
    </row>
    <row r="145" spans="21:42" s="90" customFormat="1" ht="25.2" customHeight="1">
      <c r="U145" s="91"/>
      <c r="Z145" s="91"/>
      <c r="AH145" s="16"/>
      <c r="AI145" s="67"/>
      <c r="AJ145" s="67"/>
      <c r="AK145" s="67"/>
      <c r="AL145" s="67"/>
      <c r="AM145" s="67"/>
      <c r="AN145" s="67"/>
      <c r="AO145" s="67"/>
      <c r="AP145" s="67"/>
    </row>
    <row r="146" spans="21:42" s="90" customFormat="1" ht="25.2" customHeight="1">
      <c r="U146" s="91"/>
      <c r="Z146" s="91"/>
      <c r="AH146" s="16"/>
      <c r="AI146" s="67"/>
      <c r="AJ146" s="67"/>
      <c r="AK146" s="67"/>
      <c r="AL146" s="67"/>
      <c r="AM146" s="67"/>
      <c r="AN146" s="67"/>
      <c r="AO146" s="67"/>
      <c r="AP146" s="67"/>
    </row>
    <row r="147" spans="21:42" s="90" customFormat="1" ht="25.2" customHeight="1">
      <c r="U147" s="91"/>
      <c r="Z147" s="91"/>
      <c r="AH147" s="16"/>
      <c r="AI147" s="67"/>
      <c r="AJ147" s="67"/>
      <c r="AK147" s="67"/>
      <c r="AL147" s="67"/>
      <c r="AM147" s="67"/>
      <c r="AN147" s="67"/>
      <c r="AO147" s="67"/>
      <c r="AP147" s="67"/>
    </row>
    <row r="148" spans="21:42" s="90" customFormat="1" ht="25.2" customHeight="1">
      <c r="U148" s="91"/>
      <c r="Z148" s="91"/>
      <c r="AH148" s="16"/>
      <c r="AI148" s="67"/>
      <c r="AJ148" s="67"/>
      <c r="AK148" s="67"/>
      <c r="AL148" s="67"/>
      <c r="AM148" s="67"/>
      <c r="AN148" s="67"/>
      <c r="AO148" s="67"/>
      <c r="AP148" s="67"/>
    </row>
    <row r="149" spans="21:42" s="90" customFormat="1" ht="25.2" customHeight="1">
      <c r="U149" s="91"/>
      <c r="Z149" s="91"/>
      <c r="AH149" s="16"/>
      <c r="AI149" s="67"/>
      <c r="AJ149" s="67"/>
      <c r="AK149" s="67"/>
      <c r="AL149" s="67"/>
      <c r="AM149" s="67"/>
      <c r="AN149" s="67"/>
      <c r="AO149" s="67"/>
      <c r="AP149" s="67"/>
    </row>
    <row r="150" spans="21:42" s="90" customFormat="1" ht="25.2" customHeight="1">
      <c r="U150" s="91"/>
      <c r="Z150" s="91"/>
      <c r="AH150" s="16"/>
      <c r="AI150" s="67"/>
      <c r="AJ150" s="67"/>
      <c r="AK150" s="67"/>
      <c r="AL150" s="67"/>
      <c r="AM150" s="67"/>
      <c r="AN150" s="67"/>
      <c r="AO150" s="67"/>
      <c r="AP150" s="67"/>
    </row>
    <row r="151" spans="21:42" s="90" customFormat="1" ht="25.2" customHeight="1">
      <c r="U151" s="91"/>
      <c r="Z151" s="91"/>
      <c r="AH151" s="16"/>
      <c r="AI151" s="67"/>
      <c r="AJ151" s="67"/>
      <c r="AK151" s="67"/>
      <c r="AL151" s="67"/>
      <c r="AM151" s="67"/>
      <c r="AN151" s="67"/>
      <c r="AO151" s="67"/>
      <c r="AP151" s="67"/>
    </row>
    <row r="152" spans="21:42" s="90" customFormat="1" ht="25.2" customHeight="1">
      <c r="U152" s="91"/>
      <c r="Z152" s="91"/>
      <c r="AH152" s="16"/>
      <c r="AI152" s="67"/>
      <c r="AJ152" s="67"/>
      <c r="AK152" s="67"/>
      <c r="AL152" s="67"/>
      <c r="AM152" s="67"/>
      <c r="AN152" s="67"/>
      <c r="AO152" s="67"/>
      <c r="AP152" s="67"/>
    </row>
    <row r="153" spans="21:42" s="90" customFormat="1" ht="25.2" customHeight="1">
      <c r="U153" s="91"/>
      <c r="Z153" s="91"/>
      <c r="AH153" s="16"/>
      <c r="AI153" s="67"/>
      <c r="AJ153" s="67"/>
      <c r="AK153" s="67"/>
      <c r="AL153" s="67"/>
      <c r="AM153" s="67"/>
      <c r="AN153" s="67"/>
      <c r="AO153" s="67"/>
      <c r="AP153" s="67"/>
    </row>
    <row r="154" spans="21:42" s="90" customFormat="1" ht="25.2" customHeight="1">
      <c r="U154" s="91"/>
      <c r="Z154" s="91"/>
      <c r="AH154" s="16"/>
      <c r="AI154" s="67"/>
      <c r="AJ154" s="67"/>
      <c r="AK154" s="67"/>
      <c r="AL154" s="67"/>
      <c r="AM154" s="67"/>
      <c r="AN154" s="67"/>
      <c r="AO154" s="67"/>
      <c r="AP154" s="67"/>
    </row>
    <row r="155" spans="21:42" s="90" customFormat="1" ht="25.2" customHeight="1">
      <c r="U155" s="91"/>
      <c r="Z155" s="91"/>
      <c r="AH155" s="16"/>
      <c r="AI155" s="67"/>
      <c r="AJ155" s="67"/>
      <c r="AK155" s="67"/>
      <c r="AL155" s="67"/>
      <c r="AM155" s="67"/>
      <c r="AN155" s="67"/>
      <c r="AO155" s="67"/>
      <c r="AP155" s="67"/>
    </row>
    <row r="156" spans="21:42" s="90" customFormat="1" ht="25.2" customHeight="1">
      <c r="U156" s="91"/>
      <c r="Z156" s="91"/>
      <c r="AH156" s="16"/>
      <c r="AI156" s="67"/>
      <c r="AJ156" s="67"/>
      <c r="AK156" s="67"/>
      <c r="AL156" s="67"/>
      <c r="AM156" s="67"/>
      <c r="AN156" s="67"/>
      <c r="AO156" s="67"/>
      <c r="AP156" s="67"/>
    </row>
    <row r="157" spans="21:42" s="90" customFormat="1" ht="25.2" customHeight="1">
      <c r="U157" s="91"/>
      <c r="Z157" s="91"/>
      <c r="AH157" s="16"/>
      <c r="AI157" s="67"/>
      <c r="AJ157" s="67"/>
      <c r="AK157" s="67"/>
      <c r="AL157" s="67"/>
      <c r="AM157" s="67"/>
      <c r="AN157" s="67"/>
      <c r="AO157" s="67"/>
      <c r="AP157" s="67"/>
    </row>
    <row r="158" spans="21:42" s="90" customFormat="1" ht="25.2" customHeight="1">
      <c r="U158" s="91"/>
      <c r="Z158" s="91"/>
      <c r="AH158" s="16"/>
      <c r="AI158" s="67"/>
      <c r="AJ158" s="67"/>
      <c r="AK158" s="67"/>
      <c r="AL158" s="67"/>
      <c r="AM158" s="67"/>
      <c r="AN158" s="67"/>
      <c r="AO158" s="67"/>
      <c r="AP158" s="67"/>
    </row>
    <row r="159" spans="21:42" s="90" customFormat="1" ht="25.2" customHeight="1">
      <c r="U159" s="91"/>
      <c r="Z159" s="91"/>
      <c r="AH159" s="16"/>
      <c r="AI159" s="67"/>
      <c r="AJ159" s="67"/>
      <c r="AK159" s="67"/>
      <c r="AL159" s="67"/>
      <c r="AM159" s="67"/>
      <c r="AN159" s="67"/>
      <c r="AO159" s="67"/>
      <c r="AP159" s="67"/>
    </row>
    <row r="160" spans="21:42" s="90" customFormat="1" ht="25.2" customHeight="1">
      <c r="U160" s="91"/>
      <c r="Z160" s="91"/>
      <c r="AH160" s="16"/>
      <c r="AI160" s="67"/>
      <c r="AJ160" s="67"/>
      <c r="AK160" s="67"/>
      <c r="AL160" s="67"/>
      <c r="AM160" s="67"/>
      <c r="AN160" s="67"/>
      <c r="AO160" s="67"/>
      <c r="AP160" s="67"/>
    </row>
    <row r="161" spans="21:42" s="90" customFormat="1" ht="25.2" customHeight="1">
      <c r="U161" s="91"/>
      <c r="Z161" s="91"/>
      <c r="AH161" s="16"/>
      <c r="AI161" s="67"/>
      <c r="AJ161" s="67"/>
      <c r="AK161" s="67"/>
      <c r="AL161" s="67"/>
      <c r="AM161" s="67"/>
      <c r="AN161" s="67"/>
      <c r="AO161" s="67"/>
      <c r="AP161" s="67"/>
    </row>
    <row r="162" spans="21:42" s="90" customFormat="1" ht="25.2" customHeight="1">
      <c r="U162" s="91"/>
      <c r="Z162" s="91"/>
      <c r="AH162" s="16"/>
      <c r="AI162" s="67"/>
      <c r="AJ162" s="67"/>
      <c r="AK162" s="67"/>
      <c r="AL162" s="67"/>
      <c r="AM162" s="67"/>
      <c r="AN162" s="67"/>
      <c r="AO162" s="67"/>
      <c r="AP162" s="67"/>
    </row>
    <row r="163" spans="21:42" s="90" customFormat="1" ht="25.2" customHeight="1">
      <c r="U163" s="91"/>
      <c r="Z163" s="91"/>
      <c r="AH163" s="16"/>
      <c r="AI163" s="67"/>
      <c r="AJ163" s="67"/>
      <c r="AK163" s="67"/>
      <c r="AL163" s="67"/>
      <c r="AM163" s="67"/>
      <c r="AN163" s="67"/>
      <c r="AO163" s="67"/>
      <c r="AP163" s="67"/>
    </row>
    <row r="164" spans="21:42" s="90" customFormat="1" ht="25.2" customHeight="1">
      <c r="U164" s="91"/>
      <c r="Z164" s="91"/>
      <c r="AH164" s="16"/>
      <c r="AI164" s="67"/>
      <c r="AJ164" s="67"/>
      <c r="AK164" s="67"/>
      <c r="AL164" s="67"/>
      <c r="AM164" s="67"/>
      <c r="AN164" s="67"/>
      <c r="AO164" s="67"/>
      <c r="AP164" s="67"/>
    </row>
    <row r="165" spans="21:42" s="90" customFormat="1" ht="25.2" customHeight="1">
      <c r="U165" s="91"/>
      <c r="Z165" s="91"/>
      <c r="AH165" s="16"/>
      <c r="AI165" s="67"/>
      <c r="AJ165" s="67"/>
      <c r="AK165" s="67"/>
      <c r="AL165" s="67"/>
      <c r="AM165" s="67"/>
      <c r="AN165" s="67"/>
      <c r="AO165" s="67"/>
      <c r="AP165" s="67"/>
    </row>
    <row r="166" spans="21:42" s="90" customFormat="1" ht="25.2" customHeight="1">
      <c r="U166" s="91"/>
      <c r="Z166" s="91"/>
      <c r="AH166" s="16"/>
      <c r="AI166" s="67"/>
      <c r="AJ166" s="67"/>
      <c r="AK166" s="67"/>
      <c r="AL166" s="67"/>
      <c r="AM166" s="67"/>
      <c r="AN166" s="67"/>
      <c r="AO166" s="67"/>
      <c r="AP166" s="67"/>
    </row>
    <row r="167" spans="21:42" s="90" customFormat="1" ht="25.2" customHeight="1">
      <c r="U167" s="91"/>
      <c r="Z167" s="91"/>
      <c r="AH167" s="16"/>
      <c r="AI167" s="67"/>
      <c r="AJ167" s="67"/>
      <c r="AK167" s="67"/>
      <c r="AL167" s="67"/>
      <c r="AM167" s="67"/>
      <c r="AN167" s="67"/>
      <c r="AO167" s="67"/>
      <c r="AP167" s="67"/>
    </row>
    <row r="168" spans="21:42" s="90" customFormat="1" ht="25.2" customHeight="1">
      <c r="U168" s="91"/>
      <c r="Z168" s="91"/>
      <c r="AH168" s="16"/>
      <c r="AI168" s="67"/>
      <c r="AJ168" s="67"/>
      <c r="AK168" s="67"/>
      <c r="AL168" s="67"/>
      <c r="AM168" s="67"/>
      <c r="AN168" s="67"/>
      <c r="AO168" s="67"/>
      <c r="AP168" s="67"/>
    </row>
    <row r="169" spans="21:42" s="90" customFormat="1" ht="25.2" customHeight="1">
      <c r="U169" s="91"/>
      <c r="Z169" s="91"/>
      <c r="AH169" s="16"/>
      <c r="AI169" s="67"/>
      <c r="AJ169" s="67"/>
      <c r="AK169" s="67"/>
      <c r="AL169" s="67"/>
      <c r="AM169" s="67"/>
      <c r="AN169" s="67"/>
      <c r="AO169" s="67"/>
      <c r="AP169" s="67"/>
    </row>
    <row r="170" spans="21:42" s="90" customFormat="1" ht="25.2" customHeight="1">
      <c r="U170" s="91"/>
      <c r="Z170" s="91"/>
      <c r="AH170" s="16"/>
      <c r="AI170" s="67"/>
      <c r="AJ170" s="67"/>
      <c r="AK170" s="67"/>
      <c r="AL170" s="67"/>
      <c r="AM170" s="67"/>
      <c r="AN170" s="67"/>
      <c r="AO170" s="67"/>
      <c r="AP170" s="67"/>
    </row>
    <row r="171" spans="21:42" s="90" customFormat="1" ht="25.2" customHeight="1">
      <c r="U171" s="91"/>
      <c r="Z171" s="91"/>
      <c r="AH171" s="16"/>
      <c r="AI171" s="67"/>
      <c r="AJ171" s="67"/>
      <c r="AK171" s="67"/>
      <c r="AL171" s="67"/>
      <c r="AM171" s="67"/>
      <c r="AN171" s="67"/>
      <c r="AO171" s="67"/>
      <c r="AP171" s="67"/>
    </row>
    <row r="172" spans="21:42" s="90" customFormat="1" ht="25.2" customHeight="1">
      <c r="U172" s="91"/>
      <c r="Z172" s="91"/>
      <c r="AH172" s="16"/>
      <c r="AI172" s="67"/>
      <c r="AJ172" s="67"/>
      <c r="AK172" s="67"/>
      <c r="AL172" s="67"/>
      <c r="AM172" s="67"/>
      <c r="AN172" s="67"/>
      <c r="AO172" s="67"/>
      <c r="AP172" s="67"/>
    </row>
    <row r="173" spans="21:42" s="90" customFormat="1" ht="25.2" customHeight="1">
      <c r="U173" s="91"/>
      <c r="Z173" s="91"/>
      <c r="AH173" s="16"/>
      <c r="AI173" s="67"/>
      <c r="AJ173" s="67"/>
      <c r="AK173" s="67"/>
      <c r="AL173" s="67"/>
      <c r="AM173" s="67"/>
      <c r="AN173" s="67"/>
      <c r="AO173" s="67"/>
      <c r="AP173" s="67"/>
    </row>
    <row r="174" spans="21:42" s="90" customFormat="1" ht="25.2" customHeight="1">
      <c r="U174" s="91"/>
      <c r="Z174" s="91"/>
      <c r="AH174" s="16"/>
      <c r="AI174" s="67"/>
      <c r="AJ174" s="67"/>
      <c r="AK174" s="67"/>
      <c r="AL174" s="67"/>
      <c r="AM174" s="67"/>
      <c r="AN174" s="67"/>
      <c r="AO174" s="67"/>
      <c r="AP174" s="67"/>
    </row>
    <row r="175" spans="21:42" s="90" customFormat="1" ht="25.2" customHeight="1">
      <c r="U175" s="91"/>
      <c r="Z175" s="91"/>
      <c r="AH175" s="16"/>
      <c r="AI175" s="67"/>
      <c r="AJ175" s="67"/>
      <c r="AK175" s="67"/>
      <c r="AL175" s="67"/>
      <c r="AM175" s="67"/>
      <c r="AN175" s="67"/>
      <c r="AO175" s="67"/>
      <c r="AP175" s="67"/>
    </row>
    <row r="176" spans="21:42" s="90" customFormat="1" ht="25.2" customHeight="1">
      <c r="U176" s="91"/>
      <c r="Z176" s="91"/>
      <c r="AH176" s="16"/>
      <c r="AI176" s="67"/>
      <c r="AJ176" s="67"/>
      <c r="AK176" s="67"/>
      <c r="AL176" s="67"/>
      <c r="AM176" s="67"/>
      <c r="AN176" s="67"/>
      <c r="AO176" s="67"/>
      <c r="AP176" s="67"/>
    </row>
    <row r="177" spans="21:42" s="90" customFormat="1" ht="25.2" customHeight="1">
      <c r="U177" s="91"/>
      <c r="Z177" s="91"/>
      <c r="AH177" s="16"/>
      <c r="AI177" s="67"/>
      <c r="AJ177" s="67"/>
      <c r="AK177" s="67"/>
      <c r="AL177" s="67"/>
      <c r="AM177" s="67"/>
      <c r="AN177" s="67"/>
      <c r="AO177" s="67"/>
      <c r="AP177" s="67"/>
    </row>
    <row r="178" spans="21:42" s="90" customFormat="1" ht="25.2" customHeight="1">
      <c r="U178" s="91"/>
      <c r="Z178" s="91"/>
      <c r="AH178" s="16"/>
      <c r="AI178" s="67"/>
      <c r="AJ178" s="67"/>
      <c r="AK178" s="67"/>
      <c r="AL178" s="67"/>
      <c r="AM178" s="67"/>
      <c r="AN178" s="67"/>
      <c r="AO178" s="67"/>
      <c r="AP178" s="67"/>
    </row>
    <row r="179" spans="21:42" s="90" customFormat="1" ht="25.2" customHeight="1">
      <c r="U179" s="91"/>
      <c r="Z179" s="91"/>
      <c r="AH179" s="16"/>
      <c r="AI179" s="67"/>
      <c r="AJ179" s="67"/>
      <c r="AK179" s="67"/>
      <c r="AL179" s="67"/>
      <c r="AM179" s="67"/>
      <c r="AN179" s="67"/>
      <c r="AO179" s="67"/>
      <c r="AP179" s="67"/>
    </row>
    <row r="180" spans="21:42" s="90" customFormat="1" ht="25.2" customHeight="1">
      <c r="U180" s="91"/>
      <c r="Z180" s="91"/>
      <c r="AH180" s="16"/>
      <c r="AI180" s="67"/>
      <c r="AJ180" s="67"/>
      <c r="AK180" s="67"/>
      <c r="AL180" s="67"/>
      <c r="AM180" s="67"/>
      <c r="AN180" s="67"/>
      <c r="AO180" s="67"/>
      <c r="AP180" s="67"/>
    </row>
    <row r="181" spans="21:42" s="90" customFormat="1" ht="25.2" customHeight="1">
      <c r="U181" s="91"/>
      <c r="Z181" s="91"/>
      <c r="AH181" s="16"/>
      <c r="AI181" s="67"/>
      <c r="AJ181" s="67"/>
      <c r="AK181" s="67"/>
      <c r="AL181" s="67"/>
      <c r="AM181" s="67"/>
      <c r="AN181" s="67"/>
      <c r="AO181" s="67"/>
      <c r="AP181" s="67"/>
    </row>
    <row r="182" spans="21:42" s="90" customFormat="1" ht="25.2" customHeight="1">
      <c r="U182" s="91"/>
      <c r="Z182" s="91"/>
      <c r="AH182" s="16"/>
      <c r="AI182" s="67"/>
      <c r="AJ182" s="67"/>
      <c r="AK182" s="67"/>
      <c r="AL182" s="67"/>
      <c r="AM182" s="67"/>
      <c r="AN182" s="67"/>
      <c r="AO182" s="67"/>
      <c r="AP182" s="67"/>
    </row>
    <row r="183" spans="21:42" s="90" customFormat="1" ht="25.2" customHeight="1">
      <c r="U183" s="91"/>
      <c r="Z183" s="91"/>
      <c r="AH183" s="16"/>
      <c r="AI183" s="67"/>
      <c r="AJ183" s="67"/>
      <c r="AK183" s="67"/>
      <c r="AL183" s="67"/>
      <c r="AM183" s="67"/>
      <c r="AN183" s="67"/>
      <c r="AO183" s="67"/>
      <c r="AP183" s="67"/>
    </row>
    <row r="184" spans="21:42" s="90" customFormat="1" ht="25.2" customHeight="1">
      <c r="U184" s="91"/>
      <c r="Z184" s="91"/>
      <c r="AH184" s="16"/>
      <c r="AI184" s="67"/>
      <c r="AJ184" s="67"/>
      <c r="AK184" s="67"/>
      <c r="AL184" s="67"/>
      <c r="AM184" s="67"/>
      <c r="AN184" s="67"/>
      <c r="AO184" s="67"/>
      <c r="AP184" s="67"/>
    </row>
    <row r="185" spans="21:42" s="90" customFormat="1" ht="25.2" customHeight="1">
      <c r="U185" s="91"/>
      <c r="Z185" s="91"/>
      <c r="AH185" s="16"/>
      <c r="AI185" s="67"/>
      <c r="AJ185" s="67"/>
      <c r="AK185" s="67"/>
      <c r="AL185" s="67"/>
      <c r="AM185" s="67"/>
      <c r="AN185" s="67"/>
      <c r="AO185" s="67"/>
      <c r="AP185" s="67"/>
    </row>
    <row r="186" spans="21:42" s="90" customFormat="1" ht="25.2" customHeight="1">
      <c r="U186" s="91"/>
      <c r="Z186" s="91"/>
      <c r="AH186" s="16"/>
      <c r="AI186" s="67"/>
      <c r="AJ186" s="67"/>
      <c r="AK186" s="67"/>
      <c r="AL186" s="67"/>
      <c r="AM186" s="67"/>
      <c r="AN186" s="67"/>
      <c r="AO186" s="67"/>
      <c r="AP186" s="67"/>
    </row>
    <row r="187" spans="21:42" s="90" customFormat="1" ht="25.2" customHeight="1">
      <c r="U187" s="91"/>
      <c r="Z187" s="91"/>
      <c r="AH187" s="16"/>
      <c r="AI187" s="67"/>
      <c r="AJ187" s="67"/>
      <c r="AK187" s="67"/>
      <c r="AL187" s="67"/>
      <c r="AM187" s="67"/>
      <c r="AN187" s="67"/>
      <c r="AO187" s="67"/>
      <c r="AP187" s="67"/>
    </row>
    <row r="188" spans="21:42" s="90" customFormat="1" ht="25.2" customHeight="1">
      <c r="U188" s="91"/>
      <c r="Z188" s="91"/>
      <c r="AH188" s="16"/>
      <c r="AI188" s="67"/>
      <c r="AJ188" s="67"/>
      <c r="AK188" s="67"/>
      <c r="AL188" s="67"/>
      <c r="AM188" s="67"/>
      <c r="AN188" s="67"/>
      <c r="AO188" s="67"/>
      <c r="AP188" s="67"/>
    </row>
    <row r="189" spans="21:42" s="90" customFormat="1" ht="25.2" customHeight="1">
      <c r="U189" s="91"/>
      <c r="Z189" s="91"/>
      <c r="AH189" s="16"/>
      <c r="AI189" s="67"/>
      <c r="AJ189" s="67"/>
      <c r="AK189" s="67"/>
      <c r="AL189" s="67"/>
      <c r="AM189" s="67"/>
      <c r="AN189" s="67"/>
      <c r="AO189" s="67"/>
      <c r="AP189" s="67"/>
    </row>
    <row r="190" spans="21:42" s="90" customFormat="1" ht="25.2" customHeight="1">
      <c r="U190" s="91"/>
      <c r="Z190" s="91"/>
      <c r="AH190" s="16"/>
      <c r="AI190" s="67"/>
      <c r="AJ190" s="67"/>
      <c r="AK190" s="67"/>
      <c r="AL190" s="67"/>
      <c r="AM190" s="67"/>
      <c r="AN190" s="67"/>
      <c r="AO190" s="67"/>
      <c r="AP190" s="67"/>
    </row>
    <row r="191" spans="21:42" s="90" customFormat="1" ht="25.2" customHeight="1">
      <c r="U191" s="91"/>
      <c r="Z191" s="91"/>
      <c r="AH191" s="16"/>
      <c r="AI191" s="67"/>
      <c r="AJ191" s="67"/>
      <c r="AK191" s="67"/>
      <c r="AL191" s="67"/>
      <c r="AM191" s="67"/>
      <c r="AN191" s="67"/>
      <c r="AO191" s="67"/>
      <c r="AP191" s="67"/>
    </row>
    <row r="192" spans="21:42" s="90" customFormat="1" ht="25.2" customHeight="1">
      <c r="U192" s="91"/>
      <c r="Z192" s="91"/>
      <c r="AH192" s="16"/>
      <c r="AI192" s="67"/>
      <c r="AJ192" s="67"/>
      <c r="AK192" s="67"/>
      <c r="AL192" s="67"/>
      <c r="AM192" s="67"/>
      <c r="AN192" s="67"/>
      <c r="AO192" s="67"/>
      <c r="AP192" s="67"/>
    </row>
    <row r="193" spans="21:42" s="90" customFormat="1" ht="25.2" customHeight="1">
      <c r="U193" s="91"/>
      <c r="Z193" s="91"/>
      <c r="AH193" s="16"/>
      <c r="AI193" s="67"/>
      <c r="AJ193" s="67"/>
      <c r="AK193" s="67"/>
      <c r="AL193" s="67"/>
      <c r="AM193" s="67"/>
      <c r="AN193" s="67"/>
      <c r="AO193" s="67"/>
      <c r="AP193" s="67"/>
    </row>
    <row r="194" spans="21:42" s="90" customFormat="1" ht="25.2" customHeight="1">
      <c r="U194" s="91"/>
      <c r="Z194" s="91"/>
      <c r="AH194" s="16"/>
      <c r="AI194" s="67"/>
      <c r="AJ194" s="67"/>
      <c r="AK194" s="67"/>
      <c r="AL194" s="67"/>
      <c r="AM194" s="67"/>
      <c r="AN194" s="67"/>
      <c r="AO194" s="67"/>
      <c r="AP194" s="67"/>
    </row>
    <row r="195" spans="21:42" s="90" customFormat="1" ht="25.2" customHeight="1">
      <c r="U195" s="91"/>
      <c r="Z195" s="91"/>
      <c r="AH195" s="16"/>
      <c r="AI195" s="67"/>
      <c r="AJ195" s="67"/>
      <c r="AK195" s="67"/>
      <c r="AL195" s="67"/>
      <c r="AM195" s="67"/>
      <c r="AN195" s="67"/>
      <c r="AO195" s="67"/>
      <c r="AP195" s="67"/>
    </row>
    <row r="196" spans="21:42" s="90" customFormat="1" ht="25.2" customHeight="1">
      <c r="U196" s="91"/>
      <c r="Z196" s="91"/>
      <c r="AH196" s="16"/>
      <c r="AI196" s="67"/>
      <c r="AJ196" s="67"/>
      <c r="AK196" s="67"/>
      <c r="AL196" s="67"/>
      <c r="AM196" s="67"/>
      <c r="AN196" s="67"/>
      <c r="AO196" s="67"/>
      <c r="AP196" s="67"/>
    </row>
    <row r="197" spans="21:42" s="90" customFormat="1" ht="25.2" customHeight="1">
      <c r="U197" s="91"/>
      <c r="Z197" s="91"/>
      <c r="AH197" s="16"/>
      <c r="AI197" s="67"/>
      <c r="AJ197" s="67"/>
      <c r="AK197" s="67"/>
      <c r="AL197" s="67"/>
      <c r="AM197" s="67"/>
      <c r="AN197" s="67"/>
      <c r="AO197" s="67"/>
      <c r="AP197" s="67"/>
    </row>
    <row r="198" spans="21:42" s="90" customFormat="1" ht="25.2" customHeight="1">
      <c r="U198" s="91"/>
      <c r="Z198" s="91"/>
      <c r="AH198" s="16"/>
      <c r="AI198" s="67"/>
      <c r="AJ198" s="67"/>
      <c r="AK198" s="67"/>
      <c r="AL198" s="67"/>
      <c r="AM198" s="67"/>
      <c r="AN198" s="67"/>
      <c r="AO198" s="67"/>
      <c r="AP198" s="67"/>
    </row>
    <row r="199" spans="21:42" s="90" customFormat="1" ht="25.2" customHeight="1">
      <c r="U199" s="91"/>
      <c r="Z199" s="91"/>
      <c r="AH199" s="16"/>
      <c r="AI199" s="67"/>
      <c r="AJ199" s="67"/>
      <c r="AK199" s="67"/>
      <c r="AL199" s="67"/>
      <c r="AM199" s="67"/>
      <c r="AN199" s="67"/>
      <c r="AO199" s="67"/>
      <c r="AP199" s="67"/>
    </row>
    <row r="200" spans="21:42" s="90" customFormat="1" ht="25.2" customHeight="1">
      <c r="U200" s="91"/>
      <c r="Z200" s="91"/>
      <c r="AH200" s="16"/>
      <c r="AI200" s="67"/>
      <c r="AJ200" s="67"/>
      <c r="AK200" s="67"/>
      <c r="AL200" s="67"/>
      <c r="AM200" s="67"/>
      <c r="AN200" s="67"/>
      <c r="AO200" s="67"/>
      <c r="AP200" s="67"/>
    </row>
    <row r="201" spans="21:42" s="90" customFormat="1" ht="25.2" customHeight="1">
      <c r="U201" s="91"/>
      <c r="Z201" s="91"/>
      <c r="AH201" s="16"/>
      <c r="AI201" s="67"/>
      <c r="AJ201" s="67"/>
      <c r="AK201" s="67"/>
      <c r="AL201" s="67"/>
      <c r="AM201" s="67"/>
      <c r="AN201" s="67"/>
      <c r="AO201" s="67"/>
      <c r="AP201" s="67"/>
    </row>
    <row r="202" spans="21:42" s="90" customFormat="1" ht="25.2" customHeight="1">
      <c r="U202" s="91"/>
      <c r="Z202" s="91"/>
      <c r="AH202" s="16"/>
      <c r="AI202" s="67"/>
      <c r="AJ202" s="67"/>
      <c r="AK202" s="67"/>
      <c r="AL202" s="67"/>
      <c r="AM202" s="67"/>
      <c r="AN202" s="67"/>
      <c r="AO202" s="67"/>
      <c r="AP202" s="67"/>
    </row>
    <row r="203" spans="21:42" s="90" customFormat="1" ht="25.2" customHeight="1">
      <c r="U203" s="91"/>
      <c r="Z203" s="91"/>
      <c r="AH203" s="16"/>
      <c r="AI203" s="67"/>
      <c r="AJ203" s="67"/>
      <c r="AK203" s="67"/>
      <c r="AL203" s="67"/>
      <c r="AM203" s="67"/>
      <c r="AN203" s="67"/>
      <c r="AO203" s="67"/>
      <c r="AP203" s="67"/>
    </row>
    <row r="204" spans="21:42" s="90" customFormat="1" ht="25.2" customHeight="1">
      <c r="U204" s="91"/>
      <c r="Z204" s="91"/>
      <c r="AH204" s="16"/>
      <c r="AI204" s="67"/>
      <c r="AJ204" s="67"/>
      <c r="AK204" s="67"/>
      <c r="AL204" s="67"/>
      <c r="AM204" s="67"/>
      <c r="AN204" s="67"/>
      <c r="AO204" s="67"/>
      <c r="AP204" s="67"/>
    </row>
    <row r="205" spans="21:42" s="90" customFormat="1" ht="25.2" customHeight="1">
      <c r="U205" s="91"/>
      <c r="Z205" s="91"/>
      <c r="AH205" s="16"/>
      <c r="AI205" s="67"/>
      <c r="AJ205" s="67"/>
      <c r="AK205" s="67"/>
      <c r="AL205" s="67"/>
      <c r="AM205" s="67"/>
      <c r="AN205" s="67"/>
      <c r="AO205" s="67"/>
      <c r="AP205" s="67"/>
    </row>
    <row r="206" spans="21:42" s="90" customFormat="1" ht="25.2" customHeight="1">
      <c r="U206" s="91"/>
      <c r="Z206" s="91"/>
      <c r="AH206" s="16"/>
      <c r="AI206" s="67"/>
      <c r="AJ206" s="67"/>
      <c r="AK206" s="67"/>
      <c r="AL206" s="67"/>
      <c r="AM206" s="67"/>
      <c r="AN206" s="67"/>
      <c r="AO206" s="67"/>
      <c r="AP206" s="67"/>
    </row>
    <row r="207" spans="21:42" s="90" customFormat="1" ht="25.2" customHeight="1">
      <c r="U207" s="91"/>
      <c r="Z207" s="91"/>
      <c r="AH207" s="16"/>
      <c r="AI207" s="67"/>
      <c r="AJ207" s="67"/>
      <c r="AK207" s="67"/>
      <c r="AL207" s="67"/>
      <c r="AM207" s="67"/>
      <c r="AN207" s="67"/>
      <c r="AO207" s="67"/>
      <c r="AP207" s="67"/>
    </row>
    <row r="208" spans="21:42" s="90" customFormat="1" ht="25.2" customHeight="1">
      <c r="U208" s="91"/>
      <c r="Z208" s="91"/>
      <c r="AH208" s="16"/>
      <c r="AI208" s="67"/>
      <c r="AJ208" s="67"/>
      <c r="AK208" s="67"/>
      <c r="AL208" s="67"/>
      <c r="AM208" s="67"/>
      <c r="AN208" s="67"/>
      <c r="AO208" s="67"/>
      <c r="AP208" s="67"/>
    </row>
    <row r="209" spans="21:42" s="90" customFormat="1" ht="25.2" customHeight="1">
      <c r="U209" s="91"/>
      <c r="Z209" s="91"/>
      <c r="AH209" s="16"/>
      <c r="AI209" s="67"/>
      <c r="AJ209" s="67"/>
      <c r="AK209" s="67"/>
      <c r="AL209" s="67"/>
      <c r="AM209" s="67"/>
      <c r="AN209" s="67"/>
      <c r="AO209" s="67"/>
      <c r="AP209" s="67"/>
    </row>
    <row r="210" spans="21:42" s="90" customFormat="1" ht="25.2" customHeight="1">
      <c r="U210" s="91"/>
      <c r="Z210" s="91"/>
      <c r="AH210" s="16"/>
      <c r="AI210" s="67"/>
      <c r="AJ210" s="67"/>
      <c r="AK210" s="67"/>
      <c r="AL210" s="67"/>
      <c r="AM210" s="67"/>
      <c r="AN210" s="67"/>
      <c r="AO210" s="67"/>
      <c r="AP210" s="67"/>
    </row>
    <row r="211" spans="21:42" s="90" customFormat="1" ht="25.2" customHeight="1">
      <c r="U211" s="91"/>
      <c r="Z211" s="91"/>
      <c r="AH211" s="16"/>
      <c r="AI211" s="67"/>
      <c r="AJ211" s="67"/>
      <c r="AK211" s="67"/>
      <c r="AL211" s="67"/>
      <c r="AM211" s="67"/>
      <c r="AN211" s="67"/>
      <c r="AO211" s="67"/>
      <c r="AP211" s="67"/>
    </row>
    <row r="212" spans="21:42" s="90" customFormat="1" ht="25.2" customHeight="1">
      <c r="U212" s="91"/>
      <c r="Z212" s="91"/>
      <c r="AH212" s="16"/>
      <c r="AI212" s="67"/>
      <c r="AJ212" s="67"/>
      <c r="AK212" s="67"/>
      <c r="AL212" s="67"/>
      <c r="AM212" s="67"/>
      <c r="AN212" s="67"/>
      <c r="AO212" s="67"/>
      <c r="AP212" s="67"/>
    </row>
    <row r="213" spans="21:42" s="90" customFormat="1" ht="25.2" customHeight="1">
      <c r="U213" s="91"/>
      <c r="Z213" s="91"/>
      <c r="AH213" s="16"/>
      <c r="AI213" s="67"/>
      <c r="AJ213" s="67"/>
      <c r="AK213" s="67"/>
      <c r="AL213" s="67"/>
      <c r="AM213" s="67"/>
      <c r="AN213" s="67"/>
      <c r="AO213" s="67"/>
      <c r="AP213" s="67"/>
    </row>
    <row r="214" spans="21:42" s="90" customFormat="1" ht="25.2" customHeight="1">
      <c r="U214" s="91"/>
      <c r="Z214" s="91"/>
      <c r="AH214" s="16"/>
      <c r="AI214" s="67"/>
      <c r="AJ214" s="67"/>
      <c r="AK214" s="67"/>
      <c r="AL214" s="67"/>
      <c r="AM214" s="67"/>
      <c r="AN214" s="67"/>
      <c r="AO214" s="67"/>
      <c r="AP214" s="67"/>
    </row>
    <row r="215" spans="21:42" s="90" customFormat="1" ht="25.2" customHeight="1">
      <c r="U215" s="91"/>
      <c r="Z215" s="91"/>
      <c r="AH215" s="16"/>
      <c r="AI215" s="67"/>
      <c r="AJ215" s="67"/>
      <c r="AK215" s="67"/>
      <c r="AL215" s="67"/>
      <c r="AM215" s="67"/>
      <c r="AN215" s="67"/>
      <c r="AO215" s="67"/>
      <c r="AP215" s="67"/>
    </row>
    <row r="216" spans="21:42" s="90" customFormat="1" ht="25.2" customHeight="1">
      <c r="U216" s="91"/>
      <c r="Z216" s="91"/>
      <c r="AH216" s="16"/>
      <c r="AI216" s="67"/>
      <c r="AJ216" s="67"/>
      <c r="AK216" s="67"/>
      <c r="AL216" s="67"/>
      <c r="AM216" s="67"/>
      <c r="AN216" s="67"/>
      <c r="AO216" s="67"/>
      <c r="AP216" s="67"/>
    </row>
    <row r="217" spans="21:42" s="90" customFormat="1" ht="25.2" customHeight="1">
      <c r="U217" s="91"/>
      <c r="Z217" s="91"/>
      <c r="AH217" s="16"/>
      <c r="AI217" s="67"/>
      <c r="AJ217" s="67"/>
      <c r="AK217" s="67"/>
      <c r="AL217" s="67"/>
      <c r="AM217" s="67"/>
      <c r="AN217" s="67"/>
      <c r="AO217" s="67"/>
      <c r="AP217" s="67"/>
    </row>
    <row r="218" spans="21:42" s="90" customFormat="1" ht="25.2" customHeight="1">
      <c r="U218" s="91"/>
      <c r="Z218" s="91"/>
      <c r="AH218" s="16"/>
      <c r="AI218" s="67"/>
      <c r="AJ218" s="67"/>
      <c r="AK218" s="67"/>
      <c r="AL218" s="67"/>
      <c r="AM218" s="67"/>
      <c r="AN218" s="67"/>
      <c r="AO218" s="67"/>
      <c r="AP218" s="67"/>
    </row>
    <row r="219" spans="21:42" s="90" customFormat="1" ht="25.2" customHeight="1">
      <c r="U219" s="91"/>
      <c r="Z219" s="91"/>
      <c r="AH219" s="16"/>
      <c r="AI219" s="67"/>
      <c r="AJ219" s="67"/>
      <c r="AK219" s="67"/>
      <c r="AL219" s="67"/>
      <c r="AM219" s="67"/>
      <c r="AN219" s="67"/>
      <c r="AO219" s="67"/>
      <c r="AP219" s="67"/>
    </row>
    <row r="220" spans="21:42" s="90" customFormat="1" ht="25.2" customHeight="1">
      <c r="U220" s="91"/>
      <c r="Z220" s="91"/>
      <c r="AH220" s="16"/>
      <c r="AI220" s="67"/>
      <c r="AJ220" s="67"/>
      <c r="AK220" s="67"/>
      <c r="AL220" s="67"/>
      <c r="AM220" s="67"/>
      <c r="AN220" s="67"/>
      <c r="AO220" s="67"/>
      <c r="AP220" s="67"/>
    </row>
    <row r="221" spans="21:42" s="90" customFormat="1" ht="25.2" customHeight="1">
      <c r="U221" s="91"/>
      <c r="Z221" s="91"/>
      <c r="AH221" s="16"/>
      <c r="AI221" s="67"/>
      <c r="AJ221" s="67"/>
      <c r="AK221" s="67"/>
      <c r="AL221" s="67"/>
      <c r="AM221" s="67"/>
      <c r="AN221" s="67"/>
      <c r="AO221" s="67"/>
      <c r="AP221" s="67"/>
    </row>
    <row r="222" spans="21:42" s="90" customFormat="1" ht="25.2" customHeight="1">
      <c r="U222" s="91"/>
      <c r="Z222" s="91"/>
      <c r="AH222" s="16"/>
      <c r="AI222" s="67"/>
      <c r="AJ222" s="67"/>
      <c r="AK222" s="67"/>
      <c r="AL222" s="67"/>
      <c r="AM222" s="67"/>
      <c r="AN222" s="67"/>
      <c r="AO222" s="67"/>
      <c r="AP222" s="67"/>
    </row>
    <row r="223" spans="21:42" s="90" customFormat="1" ht="25.2" customHeight="1">
      <c r="U223" s="91"/>
      <c r="Z223" s="91"/>
      <c r="AH223" s="16"/>
      <c r="AI223" s="67"/>
      <c r="AJ223" s="67"/>
      <c r="AK223" s="67"/>
      <c r="AL223" s="67"/>
      <c r="AM223" s="67"/>
      <c r="AN223" s="67"/>
      <c r="AO223" s="67"/>
      <c r="AP223" s="67"/>
    </row>
    <row r="224" spans="21:42" s="90" customFormat="1" ht="25.2" customHeight="1">
      <c r="U224" s="91"/>
      <c r="Z224" s="91"/>
      <c r="AH224" s="16"/>
      <c r="AI224" s="67"/>
      <c r="AJ224" s="67"/>
      <c r="AK224" s="67"/>
      <c r="AL224" s="67"/>
      <c r="AM224" s="67"/>
      <c r="AN224" s="67"/>
      <c r="AO224" s="67"/>
      <c r="AP224" s="67"/>
    </row>
    <row r="225" spans="21:42" s="90" customFormat="1" ht="25.2" customHeight="1">
      <c r="U225" s="91"/>
      <c r="Z225" s="91"/>
      <c r="AH225" s="16"/>
      <c r="AI225" s="67"/>
      <c r="AJ225" s="67"/>
      <c r="AK225" s="67"/>
      <c r="AL225" s="67"/>
      <c r="AM225" s="67"/>
      <c r="AN225" s="67"/>
      <c r="AO225" s="67"/>
      <c r="AP225" s="67"/>
    </row>
    <row r="226" spans="21:42" s="90" customFormat="1" ht="25.2" customHeight="1">
      <c r="U226" s="91"/>
      <c r="Z226" s="91"/>
      <c r="AH226" s="16"/>
      <c r="AI226" s="67"/>
      <c r="AJ226" s="67"/>
      <c r="AK226" s="67"/>
      <c r="AL226" s="67"/>
      <c r="AM226" s="67"/>
      <c r="AN226" s="67"/>
      <c r="AO226" s="67"/>
      <c r="AP226" s="67"/>
    </row>
    <row r="227" spans="21:42" s="90" customFormat="1" ht="25.2" customHeight="1">
      <c r="U227" s="91"/>
      <c r="Z227" s="91"/>
      <c r="AH227" s="16"/>
      <c r="AI227" s="67"/>
      <c r="AJ227" s="67"/>
      <c r="AK227" s="67"/>
      <c r="AL227" s="67"/>
      <c r="AM227" s="67"/>
      <c r="AN227" s="67"/>
      <c r="AO227" s="67"/>
      <c r="AP227" s="67"/>
    </row>
    <row r="228" spans="21:42" s="90" customFormat="1" ht="25.2" customHeight="1">
      <c r="U228" s="91"/>
      <c r="Z228" s="91"/>
      <c r="AH228" s="16"/>
      <c r="AI228" s="67"/>
      <c r="AJ228" s="67"/>
      <c r="AK228" s="67"/>
      <c r="AL228" s="67"/>
      <c r="AM228" s="67"/>
      <c r="AN228" s="67"/>
      <c r="AO228" s="67"/>
      <c r="AP228" s="67"/>
    </row>
    <row r="229" spans="21:42" s="90" customFormat="1" ht="25.2" customHeight="1">
      <c r="U229" s="91"/>
      <c r="Z229" s="91"/>
      <c r="AH229" s="16"/>
      <c r="AI229" s="67"/>
      <c r="AJ229" s="67"/>
      <c r="AK229" s="67"/>
      <c r="AL229" s="67"/>
      <c r="AM229" s="67"/>
      <c r="AN229" s="67"/>
      <c r="AO229" s="67"/>
      <c r="AP229" s="67"/>
    </row>
    <row r="230" spans="21:42" s="90" customFormat="1" ht="25.2" customHeight="1">
      <c r="U230" s="91"/>
      <c r="Z230" s="91"/>
      <c r="AH230" s="16"/>
      <c r="AI230" s="67"/>
      <c r="AJ230" s="67"/>
      <c r="AK230" s="67"/>
      <c r="AL230" s="67"/>
      <c r="AM230" s="67"/>
      <c r="AN230" s="67"/>
      <c r="AO230" s="67"/>
      <c r="AP230" s="67"/>
    </row>
    <row r="231" spans="21:42" s="90" customFormat="1" ht="25.2" customHeight="1">
      <c r="U231" s="91"/>
      <c r="Z231" s="91"/>
      <c r="AH231" s="16"/>
      <c r="AI231" s="67"/>
      <c r="AJ231" s="67"/>
      <c r="AK231" s="67"/>
      <c r="AL231" s="67"/>
      <c r="AM231" s="67"/>
      <c r="AN231" s="67"/>
      <c r="AO231" s="67"/>
      <c r="AP231" s="67"/>
    </row>
    <row r="232" spans="21:42" s="90" customFormat="1" ht="25.2" customHeight="1">
      <c r="U232" s="91"/>
      <c r="Z232" s="91"/>
      <c r="AH232" s="16"/>
      <c r="AI232" s="67"/>
      <c r="AJ232" s="67"/>
      <c r="AK232" s="67"/>
      <c r="AL232" s="67"/>
      <c r="AM232" s="67"/>
      <c r="AN232" s="67"/>
      <c r="AO232" s="67"/>
      <c r="AP232" s="67"/>
    </row>
    <row r="233" spans="21:42" s="90" customFormat="1" ht="25.2" customHeight="1">
      <c r="U233" s="91"/>
      <c r="Z233" s="91"/>
      <c r="AH233" s="16"/>
      <c r="AI233" s="67"/>
      <c r="AJ233" s="67"/>
      <c r="AK233" s="67"/>
      <c r="AL233" s="67"/>
      <c r="AM233" s="67"/>
      <c r="AN233" s="67"/>
      <c r="AO233" s="67"/>
      <c r="AP233" s="67"/>
    </row>
    <row r="234" spans="21:42" s="90" customFormat="1" ht="25.2" customHeight="1">
      <c r="U234" s="91"/>
      <c r="Z234" s="91"/>
      <c r="AH234" s="16"/>
      <c r="AI234" s="67"/>
      <c r="AJ234" s="67"/>
      <c r="AK234" s="67"/>
      <c r="AL234" s="67"/>
      <c r="AM234" s="67"/>
      <c r="AN234" s="67"/>
      <c r="AO234" s="67"/>
      <c r="AP234" s="67"/>
    </row>
    <row r="235" spans="21:42" s="90" customFormat="1" ht="25.2" customHeight="1">
      <c r="U235" s="91"/>
      <c r="Z235" s="91"/>
      <c r="AH235" s="16"/>
      <c r="AI235" s="67"/>
      <c r="AJ235" s="67"/>
      <c r="AK235" s="67"/>
      <c r="AL235" s="67"/>
      <c r="AM235" s="67"/>
      <c r="AN235" s="67"/>
      <c r="AO235" s="67"/>
      <c r="AP235" s="67"/>
    </row>
    <row r="236" spans="21:42" s="90" customFormat="1" ht="25.2" customHeight="1">
      <c r="U236" s="91"/>
      <c r="Z236" s="91"/>
      <c r="AH236" s="16"/>
      <c r="AI236" s="67"/>
      <c r="AJ236" s="67"/>
      <c r="AK236" s="67"/>
      <c r="AL236" s="67"/>
      <c r="AM236" s="67"/>
      <c r="AN236" s="67"/>
      <c r="AO236" s="67"/>
      <c r="AP236" s="67"/>
    </row>
    <row r="237" spans="21:42" s="90" customFormat="1" ht="25.2" customHeight="1">
      <c r="U237" s="91"/>
      <c r="Z237" s="91"/>
      <c r="AH237" s="16"/>
      <c r="AI237" s="67"/>
      <c r="AJ237" s="67"/>
      <c r="AK237" s="67"/>
      <c r="AL237" s="67"/>
      <c r="AM237" s="67"/>
      <c r="AN237" s="67"/>
      <c r="AO237" s="67"/>
      <c r="AP237" s="67"/>
    </row>
    <row r="238" spans="21:42" s="90" customFormat="1" ht="25.2" customHeight="1">
      <c r="U238" s="91"/>
      <c r="Z238" s="91"/>
      <c r="AH238" s="16"/>
      <c r="AI238" s="67"/>
      <c r="AJ238" s="67"/>
      <c r="AK238" s="67"/>
      <c r="AL238" s="67"/>
      <c r="AM238" s="67"/>
      <c r="AN238" s="67"/>
      <c r="AO238" s="67"/>
      <c r="AP238" s="67"/>
    </row>
    <row r="239" spans="21:42" s="90" customFormat="1" ht="25.2" customHeight="1">
      <c r="U239" s="91"/>
      <c r="Z239" s="91"/>
      <c r="AH239" s="16"/>
      <c r="AI239" s="67"/>
      <c r="AJ239" s="67"/>
      <c r="AK239" s="67"/>
      <c r="AL239" s="67"/>
      <c r="AM239" s="67"/>
      <c r="AN239" s="67"/>
      <c r="AO239" s="67"/>
      <c r="AP239" s="67"/>
    </row>
    <row r="240" spans="21:42" s="90" customFormat="1" ht="25.2" customHeight="1">
      <c r="U240" s="91"/>
      <c r="Z240" s="91"/>
      <c r="AH240" s="16"/>
      <c r="AI240" s="67"/>
      <c r="AJ240" s="67"/>
      <c r="AK240" s="67"/>
      <c r="AL240" s="67"/>
      <c r="AM240" s="67"/>
      <c r="AN240" s="67"/>
      <c r="AO240" s="67"/>
      <c r="AP240" s="67"/>
    </row>
    <row r="241" spans="21:42" s="90" customFormat="1" ht="25.2" customHeight="1">
      <c r="U241" s="91"/>
      <c r="Z241" s="91"/>
      <c r="AH241" s="16"/>
      <c r="AI241" s="67"/>
      <c r="AJ241" s="67"/>
      <c r="AK241" s="67"/>
      <c r="AL241" s="67"/>
      <c r="AM241" s="67"/>
      <c r="AN241" s="67"/>
      <c r="AO241" s="67"/>
      <c r="AP241" s="67"/>
    </row>
    <row r="242" spans="21:42" s="90" customFormat="1" ht="25.2" customHeight="1">
      <c r="U242" s="91"/>
      <c r="Z242" s="91"/>
      <c r="AH242" s="16"/>
      <c r="AI242" s="67"/>
      <c r="AJ242" s="67"/>
      <c r="AK242" s="67"/>
      <c r="AL242" s="67"/>
      <c r="AM242" s="67"/>
      <c r="AN242" s="67"/>
      <c r="AO242" s="67"/>
      <c r="AP242" s="67"/>
    </row>
    <row r="243" spans="21:42" s="90" customFormat="1" ht="25.2" customHeight="1">
      <c r="U243" s="91"/>
      <c r="Z243" s="91"/>
      <c r="AH243" s="16"/>
      <c r="AI243" s="67"/>
      <c r="AJ243" s="67"/>
      <c r="AK243" s="67"/>
      <c r="AL243" s="67"/>
      <c r="AM243" s="67"/>
      <c r="AN243" s="67"/>
      <c r="AO243" s="67"/>
      <c r="AP243" s="67"/>
    </row>
    <row r="244" spans="21:42" s="90" customFormat="1" ht="25.2" customHeight="1">
      <c r="U244" s="91"/>
      <c r="Z244" s="91"/>
      <c r="AH244" s="16"/>
      <c r="AI244" s="67"/>
      <c r="AJ244" s="67"/>
      <c r="AK244" s="67"/>
      <c r="AL244" s="67"/>
      <c r="AM244" s="67"/>
      <c r="AN244" s="67"/>
      <c r="AO244" s="67"/>
      <c r="AP244" s="67"/>
    </row>
    <row r="245" spans="21:42" s="90" customFormat="1" ht="25.2" customHeight="1">
      <c r="U245" s="91"/>
      <c r="Z245" s="91"/>
      <c r="AH245" s="16"/>
      <c r="AI245" s="67"/>
      <c r="AJ245" s="67"/>
      <c r="AK245" s="67"/>
      <c r="AL245" s="67"/>
      <c r="AM245" s="67"/>
      <c r="AN245" s="67"/>
      <c r="AO245" s="67"/>
      <c r="AP245" s="67"/>
    </row>
    <row r="246" spans="21:42" s="90" customFormat="1" ht="25.2" customHeight="1">
      <c r="U246" s="91"/>
      <c r="Z246" s="91"/>
      <c r="AH246" s="16"/>
      <c r="AI246" s="67"/>
      <c r="AJ246" s="67"/>
      <c r="AK246" s="67"/>
      <c r="AL246" s="67"/>
      <c r="AM246" s="67"/>
      <c r="AN246" s="67"/>
      <c r="AO246" s="67"/>
      <c r="AP246" s="67"/>
    </row>
    <row r="247" spans="21:42" s="90" customFormat="1" ht="25.2" customHeight="1">
      <c r="U247" s="91"/>
      <c r="Z247" s="91"/>
      <c r="AH247" s="16"/>
      <c r="AI247" s="67"/>
      <c r="AJ247" s="67"/>
      <c r="AK247" s="67"/>
      <c r="AL247" s="67"/>
      <c r="AM247" s="67"/>
      <c r="AN247" s="67"/>
      <c r="AO247" s="67"/>
      <c r="AP247" s="67"/>
    </row>
    <row r="248" spans="21:42" s="90" customFormat="1" ht="25.2" customHeight="1">
      <c r="U248" s="91"/>
      <c r="Z248" s="91"/>
      <c r="AH248" s="16"/>
      <c r="AI248" s="67"/>
      <c r="AJ248" s="67"/>
      <c r="AK248" s="67"/>
      <c r="AL248" s="67"/>
      <c r="AM248" s="67"/>
      <c r="AN248" s="67"/>
      <c r="AO248" s="67"/>
      <c r="AP248" s="67"/>
    </row>
    <row r="249" spans="21:42" s="90" customFormat="1" ht="25.2" customHeight="1">
      <c r="U249" s="91"/>
      <c r="Z249" s="91"/>
      <c r="AH249" s="16"/>
      <c r="AI249" s="67"/>
      <c r="AJ249" s="67"/>
      <c r="AK249" s="67"/>
      <c r="AL249" s="67"/>
      <c r="AM249" s="67"/>
      <c r="AN249" s="67"/>
      <c r="AO249" s="67"/>
      <c r="AP249" s="67"/>
    </row>
    <row r="250" spans="21:42" s="90" customFormat="1" ht="25.2" customHeight="1">
      <c r="U250" s="91"/>
      <c r="Z250" s="91"/>
      <c r="AH250" s="16"/>
      <c r="AI250" s="67"/>
      <c r="AJ250" s="67"/>
      <c r="AK250" s="67"/>
      <c r="AL250" s="67"/>
      <c r="AM250" s="67"/>
      <c r="AN250" s="67"/>
      <c r="AO250" s="67"/>
      <c r="AP250" s="67"/>
    </row>
    <row r="251" spans="21:42" s="90" customFormat="1" ht="25.2" customHeight="1">
      <c r="U251" s="91"/>
      <c r="Z251" s="91"/>
      <c r="AH251" s="16"/>
      <c r="AI251" s="67"/>
      <c r="AJ251" s="67"/>
      <c r="AK251" s="67"/>
      <c r="AL251" s="67"/>
      <c r="AM251" s="67"/>
      <c r="AN251" s="67"/>
      <c r="AO251" s="67"/>
      <c r="AP251" s="67"/>
    </row>
    <row r="252" spans="21:42" s="90" customFormat="1" ht="25.2" customHeight="1">
      <c r="U252" s="91"/>
      <c r="Z252" s="91"/>
      <c r="AH252" s="16"/>
      <c r="AI252" s="67"/>
      <c r="AJ252" s="67"/>
      <c r="AK252" s="67"/>
      <c r="AL252" s="67"/>
      <c r="AM252" s="67"/>
      <c r="AN252" s="67"/>
      <c r="AO252" s="67"/>
      <c r="AP252" s="67"/>
    </row>
    <row r="253" spans="21:42" s="90" customFormat="1" ht="25.2" customHeight="1">
      <c r="U253" s="91"/>
      <c r="Z253" s="91"/>
      <c r="AH253" s="16"/>
      <c r="AI253" s="67"/>
      <c r="AJ253" s="67"/>
      <c r="AK253" s="67"/>
      <c r="AL253" s="67"/>
      <c r="AM253" s="67"/>
      <c r="AN253" s="67"/>
      <c r="AO253" s="67"/>
      <c r="AP253" s="67"/>
    </row>
    <row r="254" spans="21:42" s="90" customFormat="1" ht="25.2" customHeight="1">
      <c r="U254" s="91"/>
      <c r="Z254" s="91"/>
      <c r="AH254" s="16"/>
      <c r="AI254" s="67"/>
      <c r="AJ254" s="67"/>
      <c r="AK254" s="67"/>
      <c r="AL254" s="67"/>
      <c r="AM254" s="67"/>
      <c r="AN254" s="67"/>
      <c r="AO254" s="67"/>
      <c r="AP254" s="67"/>
    </row>
    <row r="255" spans="21:42" s="90" customFormat="1" ht="25.2" customHeight="1">
      <c r="U255" s="91"/>
      <c r="Z255" s="91"/>
      <c r="AH255" s="16"/>
      <c r="AI255" s="67"/>
      <c r="AJ255" s="67"/>
      <c r="AK255" s="67"/>
      <c r="AL255" s="67"/>
      <c r="AM255" s="67"/>
      <c r="AN255" s="67"/>
      <c r="AO255" s="67"/>
      <c r="AP255" s="67"/>
    </row>
    <row r="256" spans="21:42" s="90" customFormat="1" ht="25.2" customHeight="1">
      <c r="U256" s="91"/>
      <c r="Z256" s="91"/>
      <c r="AH256" s="16"/>
      <c r="AI256" s="67"/>
      <c r="AJ256" s="67"/>
      <c r="AK256" s="67"/>
      <c r="AL256" s="67"/>
      <c r="AM256" s="67"/>
      <c r="AN256" s="67"/>
      <c r="AO256" s="67"/>
      <c r="AP256" s="67"/>
    </row>
    <row r="257" spans="21:42" s="90" customFormat="1" ht="25.2" customHeight="1">
      <c r="U257" s="91"/>
      <c r="Z257" s="91"/>
      <c r="AH257" s="16"/>
      <c r="AI257" s="67"/>
      <c r="AJ257" s="67"/>
      <c r="AK257" s="67"/>
      <c r="AL257" s="67"/>
      <c r="AM257" s="67"/>
      <c r="AN257" s="67"/>
      <c r="AO257" s="67"/>
      <c r="AP257" s="67"/>
    </row>
    <row r="258" spans="21:42" s="90" customFormat="1" ht="25.2" customHeight="1">
      <c r="U258" s="91"/>
      <c r="Z258" s="91"/>
      <c r="AH258" s="16"/>
      <c r="AI258" s="67"/>
      <c r="AJ258" s="67"/>
      <c r="AK258" s="67"/>
      <c r="AL258" s="67"/>
      <c r="AM258" s="67"/>
      <c r="AN258" s="67"/>
      <c r="AO258" s="67"/>
      <c r="AP258" s="67"/>
    </row>
    <row r="259" spans="21:42" s="90" customFormat="1" ht="25.2" customHeight="1">
      <c r="U259" s="91"/>
      <c r="Z259" s="91"/>
      <c r="AH259" s="16"/>
      <c r="AI259" s="67"/>
      <c r="AJ259" s="67"/>
      <c r="AK259" s="67"/>
      <c r="AL259" s="67"/>
      <c r="AM259" s="67"/>
      <c r="AN259" s="67"/>
      <c r="AO259" s="67"/>
      <c r="AP259" s="67"/>
    </row>
    <row r="260" spans="21:42" s="90" customFormat="1" ht="25.2" customHeight="1">
      <c r="U260" s="91"/>
      <c r="Z260" s="91"/>
      <c r="AH260" s="16"/>
      <c r="AI260" s="67"/>
      <c r="AJ260" s="67"/>
      <c r="AK260" s="67"/>
      <c r="AL260" s="67"/>
      <c r="AM260" s="67"/>
      <c r="AN260" s="67"/>
      <c r="AO260" s="67"/>
      <c r="AP260" s="67"/>
    </row>
    <row r="261" spans="21:42" s="90" customFormat="1" ht="25.2" customHeight="1">
      <c r="U261" s="91"/>
      <c r="Z261" s="91"/>
      <c r="AH261" s="16"/>
      <c r="AI261" s="67"/>
      <c r="AJ261" s="67"/>
      <c r="AK261" s="67"/>
      <c r="AL261" s="67"/>
      <c r="AM261" s="67"/>
      <c r="AN261" s="67"/>
      <c r="AO261" s="67"/>
      <c r="AP261" s="67"/>
    </row>
    <row r="262" spans="21:42" s="90" customFormat="1" ht="25.2" customHeight="1">
      <c r="U262" s="91"/>
      <c r="Z262" s="91"/>
      <c r="AH262" s="16"/>
      <c r="AI262" s="67"/>
      <c r="AJ262" s="67"/>
      <c r="AK262" s="67"/>
      <c r="AL262" s="67"/>
      <c r="AM262" s="67"/>
      <c r="AN262" s="67"/>
      <c r="AO262" s="67"/>
      <c r="AP262" s="67"/>
    </row>
    <row r="263" spans="21:42" s="90" customFormat="1" ht="25.2" customHeight="1">
      <c r="U263" s="91"/>
      <c r="Z263" s="91"/>
      <c r="AH263" s="16"/>
      <c r="AI263" s="67"/>
      <c r="AJ263" s="67"/>
      <c r="AK263" s="67"/>
      <c r="AL263" s="67"/>
      <c r="AM263" s="67"/>
      <c r="AN263" s="67"/>
      <c r="AO263" s="67"/>
      <c r="AP263" s="67"/>
    </row>
    <row r="264" spans="21:42" s="90" customFormat="1" ht="25.2" customHeight="1">
      <c r="U264" s="91"/>
      <c r="Z264" s="91"/>
      <c r="AH264" s="16"/>
      <c r="AI264" s="67"/>
      <c r="AJ264" s="67"/>
      <c r="AK264" s="67"/>
      <c r="AL264" s="67"/>
      <c r="AM264" s="67"/>
      <c r="AN264" s="67"/>
      <c r="AO264" s="67"/>
      <c r="AP264" s="67"/>
    </row>
    <row r="265" spans="21:42" s="90" customFormat="1" ht="25.2" customHeight="1">
      <c r="U265" s="91"/>
      <c r="Z265" s="91"/>
      <c r="AH265" s="16"/>
      <c r="AI265" s="67"/>
      <c r="AJ265" s="67"/>
      <c r="AK265" s="67"/>
      <c r="AL265" s="67"/>
      <c r="AM265" s="67"/>
      <c r="AN265" s="67"/>
      <c r="AO265" s="67"/>
      <c r="AP265" s="67"/>
    </row>
    <row r="266" spans="21:42" s="90" customFormat="1" ht="25.2" customHeight="1">
      <c r="U266" s="91"/>
      <c r="Z266" s="91"/>
      <c r="AH266" s="16"/>
      <c r="AI266" s="67"/>
      <c r="AJ266" s="67"/>
      <c r="AK266" s="67"/>
      <c r="AL266" s="67"/>
      <c r="AM266" s="67"/>
      <c r="AN266" s="67"/>
      <c r="AO266" s="67"/>
      <c r="AP266" s="67"/>
    </row>
    <row r="267" spans="21:42" s="90" customFormat="1" ht="25.2" customHeight="1">
      <c r="U267" s="91"/>
      <c r="Z267" s="91"/>
      <c r="AH267" s="16"/>
      <c r="AI267" s="67"/>
      <c r="AJ267" s="67"/>
      <c r="AK267" s="67"/>
      <c r="AL267" s="67"/>
      <c r="AM267" s="67"/>
      <c r="AN267" s="67"/>
      <c r="AO267" s="67"/>
      <c r="AP267" s="67"/>
    </row>
    <row r="268" spans="21:42" s="90" customFormat="1" ht="25.2" customHeight="1">
      <c r="U268" s="91"/>
      <c r="Z268" s="91"/>
      <c r="AH268" s="16"/>
      <c r="AI268" s="67"/>
      <c r="AJ268" s="67"/>
      <c r="AK268" s="67"/>
      <c r="AL268" s="67"/>
      <c r="AM268" s="67"/>
      <c r="AN268" s="67"/>
      <c r="AO268" s="67"/>
      <c r="AP268" s="67"/>
    </row>
    <row r="269" spans="21:42" s="90" customFormat="1" ht="25.2" customHeight="1">
      <c r="U269" s="91"/>
      <c r="Z269" s="91"/>
      <c r="AH269" s="16"/>
      <c r="AI269" s="67"/>
      <c r="AJ269" s="67"/>
      <c r="AK269" s="67"/>
      <c r="AL269" s="67"/>
      <c r="AM269" s="67"/>
      <c r="AN269" s="67"/>
      <c r="AO269" s="67"/>
      <c r="AP269" s="67"/>
    </row>
    <row r="270" spans="21:42" s="90" customFormat="1" ht="25.2" customHeight="1">
      <c r="U270" s="91"/>
      <c r="Z270" s="91"/>
      <c r="AH270" s="16"/>
      <c r="AI270" s="67"/>
      <c r="AJ270" s="67"/>
      <c r="AK270" s="67"/>
      <c r="AL270" s="67"/>
      <c r="AM270" s="67"/>
      <c r="AN270" s="67"/>
      <c r="AO270" s="67"/>
      <c r="AP270" s="67"/>
    </row>
    <row r="271" spans="21:42" s="90" customFormat="1" ht="25.2" customHeight="1">
      <c r="U271" s="91"/>
      <c r="Z271" s="91"/>
      <c r="AH271" s="16"/>
      <c r="AI271" s="67"/>
      <c r="AJ271" s="67"/>
      <c r="AK271" s="67"/>
      <c r="AL271" s="67"/>
      <c r="AM271" s="67"/>
      <c r="AN271" s="67"/>
      <c r="AO271" s="67"/>
      <c r="AP271" s="67"/>
    </row>
    <row r="272" spans="21:42" s="90" customFormat="1" ht="25.2" customHeight="1">
      <c r="U272" s="91"/>
      <c r="Z272" s="91"/>
      <c r="AH272" s="16"/>
      <c r="AI272" s="67"/>
      <c r="AJ272" s="67"/>
      <c r="AK272" s="67"/>
      <c r="AL272" s="67"/>
      <c r="AM272" s="67"/>
      <c r="AN272" s="67"/>
      <c r="AO272" s="67"/>
      <c r="AP272" s="67"/>
    </row>
    <row r="273" spans="21:42" s="90" customFormat="1" ht="25.2" customHeight="1">
      <c r="U273" s="91"/>
      <c r="Z273" s="91"/>
      <c r="AH273" s="16"/>
      <c r="AI273" s="67"/>
      <c r="AJ273" s="67"/>
      <c r="AK273" s="67"/>
      <c r="AL273" s="67"/>
      <c r="AM273" s="67"/>
      <c r="AN273" s="67"/>
      <c r="AO273" s="67"/>
      <c r="AP273" s="67"/>
    </row>
    <row r="274" spans="21:42" s="90" customFormat="1" ht="25.2" customHeight="1">
      <c r="U274" s="91"/>
      <c r="Z274" s="91"/>
      <c r="AH274" s="16"/>
      <c r="AI274" s="67"/>
      <c r="AJ274" s="67"/>
      <c r="AK274" s="67"/>
      <c r="AL274" s="67"/>
      <c r="AM274" s="67"/>
      <c r="AN274" s="67"/>
      <c r="AO274" s="67"/>
      <c r="AP274" s="67"/>
    </row>
    <row r="275" spans="21:42" s="90" customFormat="1" ht="25.2" customHeight="1">
      <c r="U275" s="91"/>
      <c r="Z275" s="91"/>
      <c r="AH275" s="16"/>
      <c r="AI275" s="67"/>
      <c r="AJ275" s="67"/>
      <c r="AK275" s="67"/>
      <c r="AL275" s="67"/>
      <c r="AM275" s="67"/>
      <c r="AN275" s="67"/>
      <c r="AO275" s="67"/>
      <c r="AP275" s="67"/>
    </row>
    <row r="276" spans="21:42" s="90" customFormat="1" ht="25.2" customHeight="1">
      <c r="U276" s="91"/>
      <c r="Z276" s="91"/>
      <c r="AH276" s="16"/>
      <c r="AI276" s="67"/>
      <c r="AJ276" s="67"/>
      <c r="AK276" s="67"/>
      <c r="AL276" s="67"/>
      <c r="AM276" s="67"/>
      <c r="AN276" s="67"/>
      <c r="AO276" s="67"/>
      <c r="AP276" s="67"/>
    </row>
    <row r="277" spans="21:42" s="90" customFormat="1" ht="25.2" customHeight="1">
      <c r="U277" s="91"/>
      <c r="Z277" s="91"/>
      <c r="AH277" s="16"/>
      <c r="AI277" s="67"/>
      <c r="AJ277" s="67"/>
      <c r="AK277" s="67"/>
      <c r="AL277" s="67"/>
      <c r="AM277" s="67"/>
      <c r="AN277" s="67"/>
      <c r="AO277" s="67"/>
      <c r="AP277" s="67"/>
    </row>
    <row r="278" spans="21:42" s="90" customFormat="1" ht="25.2" customHeight="1">
      <c r="U278" s="91"/>
      <c r="Z278" s="91"/>
      <c r="AH278" s="16"/>
      <c r="AI278" s="67"/>
      <c r="AJ278" s="67"/>
      <c r="AK278" s="67"/>
      <c r="AL278" s="67"/>
      <c r="AM278" s="67"/>
      <c r="AN278" s="67"/>
      <c r="AO278" s="67"/>
      <c r="AP278" s="67"/>
    </row>
    <row r="279" spans="21:42" s="90" customFormat="1" ht="25.2" customHeight="1">
      <c r="U279" s="91"/>
      <c r="Z279" s="91"/>
      <c r="AH279" s="16"/>
      <c r="AI279" s="67"/>
      <c r="AJ279" s="67"/>
      <c r="AK279" s="67"/>
      <c r="AL279" s="67"/>
      <c r="AM279" s="67"/>
      <c r="AN279" s="67"/>
      <c r="AO279" s="67"/>
      <c r="AP279" s="67"/>
    </row>
    <row r="280" spans="21:42" s="90" customFormat="1" ht="25.2" customHeight="1">
      <c r="U280" s="91"/>
      <c r="Z280" s="91"/>
      <c r="AH280" s="16"/>
      <c r="AI280" s="67"/>
      <c r="AJ280" s="67"/>
      <c r="AK280" s="67"/>
      <c r="AL280" s="67"/>
      <c r="AM280" s="67"/>
      <c r="AN280" s="67"/>
      <c r="AO280" s="67"/>
      <c r="AP280" s="67"/>
    </row>
    <row r="281" spans="21:42" s="90" customFormat="1" ht="25.2" customHeight="1">
      <c r="U281" s="91"/>
      <c r="Z281" s="91"/>
      <c r="AH281" s="16"/>
      <c r="AI281" s="67"/>
      <c r="AJ281" s="67"/>
      <c r="AK281" s="67"/>
      <c r="AL281" s="67"/>
      <c r="AM281" s="67"/>
      <c r="AN281" s="67"/>
      <c r="AO281" s="67"/>
      <c r="AP281" s="67"/>
    </row>
    <row r="282" spans="21:42" s="90" customFormat="1" ht="25.2" customHeight="1">
      <c r="U282" s="91"/>
      <c r="Z282" s="91"/>
      <c r="AH282" s="16"/>
      <c r="AI282" s="67"/>
      <c r="AJ282" s="67"/>
      <c r="AK282" s="67"/>
      <c r="AL282" s="67"/>
      <c r="AM282" s="67"/>
      <c r="AN282" s="67"/>
      <c r="AO282" s="67"/>
      <c r="AP282" s="67"/>
    </row>
    <row r="283" spans="21:42" s="90" customFormat="1" ht="25.2" customHeight="1">
      <c r="U283" s="91"/>
      <c r="Z283" s="91"/>
      <c r="AH283" s="16"/>
      <c r="AI283" s="67"/>
      <c r="AJ283" s="67"/>
      <c r="AK283" s="67"/>
      <c r="AL283" s="67"/>
      <c r="AM283" s="67"/>
      <c r="AN283" s="67"/>
      <c r="AO283" s="67"/>
      <c r="AP283" s="67"/>
    </row>
    <row r="284" spans="21:42" s="90" customFormat="1" ht="25.2" customHeight="1">
      <c r="U284" s="91"/>
      <c r="Z284" s="91"/>
      <c r="AH284" s="16"/>
      <c r="AI284" s="67"/>
      <c r="AJ284" s="67"/>
      <c r="AK284" s="67"/>
      <c r="AL284" s="67"/>
      <c r="AM284" s="67"/>
      <c r="AN284" s="67"/>
      <c r="AO284" s="67"/>
      <c r="AP284" s="67"/>
    </row>
    <row r="285" spans="21:42" s="90" customFormat="1" ht="25.2" customHeight="1">
      <c r="U285" s="91"/>
      <c r="Z285" s="91"/>
      <c r="AH285" s="16"/>
      <c r="AI285" s="67"/>
      <c r="AJ285" s="67"/>
      <c r="AK285" s="67"/>
      <c r="AL285" s="67"/>
      <c r="AM285" s="67"/>
      <c r="AN285" s="67"/>
      <c r="AO285" s="67"/>
      <c r="AP285" s="67"/>
    </row>
    <row r="286" spans="21:42" s="90" customFormat="1" ht="25.2" customHeight="1">
      <c r="U286" s="91"/>
      <c r="Z286" s="91"/>
      <c r="AH286" s="16"/>
      <c r="AI286" s="67"/>
      <c r="AJ286" s="67"/>
      <c r="AK286" s="67"/>
      <c r="AL286" s="67"/>
      <c r="AM286" s="67"/>
      <c r="AN286" s="67"/>
      <c r="AO286" s="67"/>
      <c r="AP286" s="67"/>
    </row>
    <row r="287" spans="21:42" s="90" customFormat="1" ht="25.2" customHeight="1">
      <c r="U287" s="91"/>
      <c r="Z287" s="91"/>
      <c r="AH287" s="16"/>
      <c r="AI287" s="67"/>
      <c r="AJ287" s="67"/>
      <c r="AK287" s="67"/>
      <c r="AL287" s="67"/>
      <c r="AM287" s="67"/>
      <c r="AN287" s="67"/>
      <c r="AO287" s="67"/>
      <c r="AP287" s="67"/>
    </row>
    <row r="288" spans="21:42" s="90" customFormat="1" ht="25.2" customHeight="1">
      <c r="U288" s="91"/>
      <c r="Z288" s="91"/>
      <c r="AH288" s="16"/>
      <c r="AI288" s="67"/>
      <c r="AJ288" s="67"/>
      <c r="AK288" s="67"/>
      <c r="AL288" s="67"/>
      <c r="AM288" s="67"/>
      <c r="AN288" s="67"/>
      <c r="AO288" s="67"/>
      <c r="AP288" s="67"/>
    </row>
    <row r="289" spans="21:42" s="90" customFormat="1" ht="25.2" customHeight="1">
      <c r="U289" s="91"/>
      <c r="Z289" s="91"/>
      <c r="AH289" s="16"/>
      <c r="AI289" s="67"/>
      <c r="AJ289" s="67"/>
      <c r="AK289" s="67"/>
      <c r="AL289" s="67"/>
      <c r="AM289" s="67"/>
      <c r="AN289" s="67"/>
      <c r="AO289" s="67"/>
      <c r="AP289" s="67"/>
    </row>
    <row r="290" spans="21:42" s="90" customFormat="1" ht="25.2" customHeight="1">
      <c r="U290" s="91"/>
      <c r="Z290" s="91"/>
      <c r="AH290" s="16"/>
      <c r="AI290" s="67"/>
      <c r="AJ290" s="67"/>
      <c r="AK290" s="67"/>
      <c r="AL290" s="67"/>
      <c r="AM290" s="67"/>
      <c r="AN290" s="67"/>
      <c r="AO290" s="67"/>
      <c r="AP290" s="67"/>
    </row>
    <row r="291" spans="21:42" s="90" customFormat="1" ht="25.2" customHeight="1">
      <c r="U291" s="91"/>
      <c r="Z291" s="91"/>
      <c r="AH291" s="16"/>
      <c r="AI291" s="67"/>
      <c r="AJ291" s="67"/>
      <c r="AK291" s="67"/>
      <c r="AL291" s="67"/>
      <c r="AM291" s="67"/>
      <c r="AN291" s="67"/>
      <c r="AO291" s="67"/>
      <c r="AP291" s="67"/>
    </row>
    <row r="292" spans="21:42" s="90" customFormat="1" ht="25.2" customHeight="1">
      <c r="U292" s="91"/>
      <c r="Z292" s="91"/>
      <c r="AH292" s="16"/>
      <c r="AI292" s="67"/>
      <c r="AJ292" s="67"/>
      <c r="AK292" s="67"/>
      <c r="AL292" s="67"/>
      <c r="AM292" s="67"/>
      <c r="AN292" s="67"/>
      <c r="AO292" s="67"/>
      <c r="AP292" s="67"/>
    </row>
    <row r="293" spans="21:42" s="90" customFormat="1" ht="25.2" customHeight="1">
      <c r="U293" s="91"/>
      <c r="Z293" s="91"/>
      <c r="AH293" s="16"/>
      <c r="AI293" s="67"/>
      <c r="AJ293" s="67"/>
      <c r="AK293" s="67"/>
      <c r="AL293" s="67"/>
      <c r="AM293" s="67"/>
      <c r="AN293" s="67"/>
      <c r="AO293" s="67"/>
      <c r="AP293" s="67"/>
    </row>
    <row r="294" spans="21:42" s="90" customFormat="1" ht="25.2" customHeight="1">
      <c r="U294" s="91"/>
      <c r="Z294" s="91"/>
      <c r="AH294" s="16"/>
      <c r="AI294" s="67"/>
      <c r="AJ294" s="67"/>
      <c r="AK294" s="67"/>
      <c r="AL294" s="67"/>
      <c r="AM294" s="67"/>
      <c r="AN294" s="67"/>
      <c r="AO294" s="67"/>
      <c r="AP294" s="67"/>
    </row>
    <row r="295" spans="21:42" s="90" customFormat="1" ht="25.2" customHeight="1">
      <c r="U295" s="91"/>
      <c r="Z295" s="91"/>
      <c r="AH295" s="16"/>
      <c r="AI295" s="67"/>
      <c r="AJ295" s="67"/>
      <c r="AK295" s="67"/>
      <c r="AL295" s="67"/>
      <c r="AM295" s="67"/>
      <c r="AN295" s="67"/>
      <c r="AO295" s="67"/>
      <c r="AP295" s="67"/>
    </row>
    <row r="296" spans="21:42" s="90" customFormat="1" ht="25.2" customHeight="1">
      <c r="U296" s="91"/>
      <c r="Z296" s="91"/>
      <c r="AH296" s="16"/>
      <c r="AI296" s="67"/>
      <c r="AJ296" s="67"/>
      <c r="AK296" s="67"/>
      <c r="AL296" s="67"/>
      <c r="AM296" s="67"/>
      <c r="AN296" s="67"/>
      <c r="AO296" s="67"/>
      <c r="AP296" s="67"/>
    </row>
    <row r="297" spans="21:42" s="90" customFormat="1" ht="25.2" customHeight="1">
      <c r="U297" s="91"/>
      <c r="Z297" s="91"/>
      <c r="AH297" s="16"/>
      <c r="AI297" s="67"/>
      <c r="AJ297" s="67"/>
      <c r="AK297" s="67"/>
      <c r="AL297" s="67"/>
      <c r="AM297" s="67"/>
      <c r="AN297" s="67"/>
      <c r="AO297" s="67"/>
      <c r="AP297" s="67"/>
    </row>
    <row r="298" spans="21:42" s="90" customFormat="1" ht="25.2" customHeight="1">
      <c r="U298" s="91"/>
      <c r="Z298" s="91"/>
      <c r="AH298" s="16"/>
      <c r="AI298" s="67"/>
      <c r="AJ298" s="67"/>
      <c r="AK298" s="67"/>
      <c r="AL298" s="67"/>
      <c r="AM298" s="67"/>
      <c r="AN298" s="67"/>
      <c r="AO298" s="67"/>
      <c r="AP298" s="67"/>
    </row>
    <row r="299" spans="21:42" s="90" customFormat="1" ht="25.2" customHeight="1">
      <c r="U299" s="91"/>
      <c r="Z299" s="91"/>
      <c r="AH299" s="16"/>
      <c r="AI299" s="67"/>
      <c r="AJ299" s="67"/>
      <c r="AK299" s="67"/>
      <c r="AL299" s="67"/>
      <c r="AM299" s="67"/>
      <c r="AN299" s="67"/>
      <c r="AO299" s="67"/>
      <c r="AP299" s="67"/>
    </row>
    <row r="300" spans="21:42" s="90" customFormat="1" ht="25.2" customHeight="1">
      <c r="U300" s="91"/>
      <c r="Z300" s="91"/>
      <c r="AH300" s="16"/>
      <c r="AI300" s="67"/>
      <c r="AJ300" s="67"/>
      <c r="AK300" s="67"/>
      <c r="AL300" s="67"/>
      <c r="AM300" s="67"/>
      <c r="AN300" s="67"/>
      <c r="AO300" s="67"/>
      <c r="AP300" s="67"/>
    </row>
    <row r="301" spans="21:42" s="90" customFormat="1" ht="25.2" customHeight="1">
      <c r="U301" s="91"/>
      <c r="Z301" s="91"/>
      <c r="AH301" s="16"/>
      <c r="AI301" s="67"/>
      <c r="AJ301" s="67"/>
      <c r="AK301" s="67"/>
      <c r="AL301" s="67"/>
      <c r="AM301" s="67"/>
      <c r="AN301" s="67"/>
      <c r="AO301" s="67"/>
      <c r="AP301" s="67"/>
    </row>
    <row r="302" spans="21:42" s="90" customFormat="1" ht="25.2" customHeight="1">
      <c r="U302" s="91"/>
      <c r="Z302" s="91"/>
      <c r="AH302" s="16"/>
      <c r="AI302" s="67"/>
      <c r="AJ302" s="67"/>
      <c r="AK302" s="67"/>
      <c r="AL302" s="67"/>
      <c r="AM302" s="67"/>
      <c r="AN302" s="67"/>
      <c r="AO302" s="67"/>
      <c r="AP302" s="67"/>
    </row>
    <row r="303" spans="21:42" s="90" customFormat="1" ht="25.2" customHeight="1">
      <c r="U303" s="91"/>
      <c r="Z303" s="91"/>
      <c r="AH303" s="16"/>
      <c r="AI303" s="67"/>
      <c r="AJ303" s="67"/>
      <c r="AK303" s="67"/>
      <c r="AL303" s="67"/>
      <c r="AM303" s="67"/>
      <c r="AN303" s="67"/>
      <c r="AO303" s="67"/>
      <c r="AP303" s="67"/>
    </row>
    <row r="304" spans="21:42" s="90" customFormat="1" ht="25.2" customHeight="1">
      <c r="U304" s="91"/>
      <c r="Z304" s="91"/>
      <c r="AH304" s="16"/>
      <c r="AI304" s="67"/>
      <c r="AJ304" s="67"/>
      <c r="AK304" s="67"/>
      <c r="AL304" s="67"/>
      <c r="AM304" s="67"/>
      <c r="AN304" s="67"/>
      <c r="AO304" s="67"/>
      <c r="AP304" s="67"/>
    </row>
    <row r="305" spans="21:42" s="90" customFormat="1" ht="25.2" customHeight="1">
      <c r="U305" s="91"/>
      <c r="Z305" s="91"/>
      <c r="AH305" s="16"/>
      <c r="AI305" s="67"/>
      <c r="AJ305" s="67"/>
      <c r="AK305" s="67"/>
      <c r="AL305" s="67"/>
      <c r="AM305" s="67"/>
      <c r="AN305" s="67"/>
      <c r="AO305" s="67"/>
      <c r="AP305" s="67"/>
    </row>
    <row r="306" spans="21:42" s="90" customFormat="1" ht="25.2" customHeight="1">
      <c r="U306" s="91"/>
      <c r="Z306" s="91"/>
      <c r="AH306" s="16"/>
      <c r="AI306" s="67"/>
      <c r="AJ306" s="67"/>
      <c r="AK306" s="67"/>
      <c r="AL306" s="67"/>
      <c r="AM306" s="67"/>
      <c r="AN306" s="67"/>
      <c r="AO306" s="67"/>
      <c r="AP306" s="67"/>
    </row>
    <row r="307" spans="21:42" s="90" customFormat="1" ht="25.2" customHeight="1">
      <c r="U307" s="91"/>
      <c r="Z307" s="91"/>
      <c r="AH307" s="16"/>
      <c r="AI307" s="67"/>
      <c r="AJ307" s="67"/>
      <c r="AK307" s="67"/>
      <c r="AL307" s="67"/>
      <c r="AM307" s="67"/>
      <c r="AN307" s="67"/>
      <c r="AO307" s="67"/>
      <c r="AP307" s="67"/>
    </row>
    <row r="308" spans="21:42" s="90" customFormat="1" ht="25.2" customHeight="1">
      <c r="U308" s="91"/>
      <c r="Z308" s="91"/>
      <c r="AH308" s="16"/>
      <c r="AI308" s="67"/>
      <c r="AJ308" s="67"/>
      <c r="AK308" s="67"/>
      <c r="AL308" s="67"/>
      <c r="AM308" s="67"/>
      <c r="AN308" s="67"/>
      <c r="AO308" s="67"/>
      <c r="AP308" s="67"/>
    </row>
    <row r="309" spans="21:42" s="90" customFormat="1" ht="25.2" customHeight="1">
      <c r="U309" s="91"/>
      <c r="Z309" s="91"/>
      <c r="AH309" s="16"/>
      <c r="AI309" s="67"/>
      <c r="AJ309" s="67"/>
      <c r="AK309" s="67"/>
      <c r="AL309" s="67"/>
      <c r="AM309" s="67"/>
      <c r="AN309" s="67"/>
      <c r="AO309" s="67"/>
      <c r="AP309" s="67"/>
    </row>
    <row r="310" spans="21:42" s="90" customFormat="1" ht="25.2" customHeight="1">
      <c r="U310" s="91"/>
      <c r="Z310" s="91"/>
      <c r="AH310" s="16"/>
      <c r="AI310" s="67"/>
      <c r="AJ310" s="67"/>
      <c r="AK310" s="67"/>
      <c r="AL310" s="67"/>
      <c r="AM310" s="67"/>
      <c r="AN310" s="67"/>
      <c r="AO310" s="67"/>
      <c r="AP310" s="67"/>
    </row>
    <row r="311" spans="21:42" s="90" customFormat="1" ht="25.2" customHeight="1">
      <c r="U311" s="91"/>
      <c r="Z311" s="91"/>
      <c r="AH311" s="16"/>
      <c r="AI311" s="67"/>
      <c r="AJ311" s="67"/>
      <c r="AK311" s="67"/>
      <c r="AL311" s="67"/>
      <c r="AM311" s="67"/>
      <c r="AN311" s="67"/>
      <c r="AO311" s="67"/>
      <c r="AP311" s="67"/>
    </row>
    <row r="312" spans="21:42" s="90" customFormat="1" ht="25.2" customHeight="1">
      <c r="U312" s="91"/>
      <c r="Z312" s="91"/>
      <c r="AH312" s="16"/>
      <c r="AI312" s="67"/>
      <c r="AJ312" s="67"/>
      <c r="AK312" s="67"/>
      <c r="AL312" s="67"/>
      <c r="AM312" s="67"/>
      <c r="AN312" s="67"/>
      <c r="AO312" s="67"/>
      <c r="AP312" s="67"/>
    </row>
    <row r="313" spans="21:42" s="90" customFormat="1" ht="25.2" customHeight="1">
      <c r="U313" s="91"/>
      <c r="Z313" s="91"/>
      <c r="AH313" s="16"/>
      <c r="AI313" s="67"/>
      <c r="AJ313" s="67"/>
      <c r="AK313" s="67"/>
      <c r="AL313" s="67"/>
      <c r="AM313" s="67"/>
      <c r="AN313" s="67"/>
      <c r="AO313" s="67"/>
      <c r="AP313" s="67"/>
    </row>
    <row r="314" spans="21:42" s="90" customFormat="1" ht="25.2" customHeight="1">
      <c r="U314" s="91"/>
      <c r="Z314" s="91"/>
      <c r="AH314" s="16"/>
      <c r="AI314" s="67"/>
      <c r="AJ314" s="67"/>
      <c r="AK314" s="67"/>
      <c r="AL314" s="67"/>
      <c r="AM314" s="67"/>
      <c r="AN314" s="67"/>
      <c r="AO314" s="67"/>
      <c r="AP314" s="67"/>
    </row>
    <row r="315" spans="21:42" s="90" customFormat="1" ht="25.2" customHeight="1">
      <c r="U315" s="91"/>
      <c r="Z315" s="91"/>
      <c r="AH315" s="16"/>
      <c r="AI315" s="67"/>
      <c r="AJ315" s="67"/>
      <c r="AK315" s="67"/>
      <c r="AL315" s="67"/>
      <c r="AM315" s="67"/>
      <c r="AN315" s="67"/>
      <c r="AO315" s="67"/>
      <c r="AP315" s="67"/>
    </row>
    <row r="316" spans="21:42" s="90" customFormat="1" ht="25.2" customHeight="1">
      <c r="U316" s="91"/>
      <c r="Z316" s="91"/>
      <c r="AH316" s="16"/>
      <c r="AI316" s="67"/>
      <c r="AJ316" s="67"/>
      <c r="AK316" s="67"/>
      <c r="AL316" s="67"/>
      <c r="AM316" s="67"/>
      <c r="AN316" s="67"/>
      <c r="AO316" s="67"/>
      <c r="AP316" s="67"/>
    </row>
    <row r="317" spans="21:42" s="90" customFormat="1" ht="25.2" customHeight="1">
      <c r="U317" s="91"/>
      <c r="Z317" s="91"/>
      <c r="AH317" s="8"/>
      <c r="AI317" s="8"/>
      <c r="AJ317" s="8"/>
      <c r="AK317" s="8"/>
      <c r="AL317" s="8"/>
      <c r="AM317" s="8"/>
      <c r="AN317" s="8"/>
      <c r="AO317" s="8"/>
      <c r="AP317" s="8"/>
    </row>
    <row r="318" spans="21:42" s="90" customFormat="1" ht="25.2" customHeight="1">
      <c r="U318" s="91"/>
      <c r="Z318" s="91"/>
      <c r="AH318" s="8"/>
      <c r="AI318" s="8"/>
      <c r="AJ318" s="8"/>
      <c r="AK318" s="8"/>
      <c r="AL318" s="8"/>
      <c r="AM318" s="8"/>
      <c r="AN318" s="8"/>
      <c r="AO318" s="8"/>
      <c r="AP318" s="8"/>
    </row>
    <row r="319" spans="21:42" s="90" customFormat="1" ht="25.2" customHeight="1">
      <c r="U319" s="91"/>
      <c r="Z319" s="91"/>
      <c r="AH319" s="8"/>
      <c r="AI319" s="8"/>
      <c r="AJ319" s="8"/>
      <c r="AK319" s="8"/>
      <c r="AL319" s="8"/>
      <c r="AM319" s="8"/>
      <c r="AN319" s="8"/>
      <c r="AO319" s="8"/>
      <c r="AP319" s="8"/>
    </row>
    <row r="320" spans="21:42" s="90" customFormat="1" ht="25.2" customHeight="1">
      <c r="U320" s="91"/>
      <c r="Z320" s="91"/>
      <c r="AH320" s="8"/>
      <c r="AI320" s="8"/>
      <c r="AJ320" s="8"/>
      <c r="AK320" s="8"/>
      <c r="AL320" s="8"/>
      <c r="AM320" s="8"/>
      <c r="AN320" s="8"/>
      <c r="AO320" s="8"/>
      <c r="AP320" s="8"/>
    </row>
    <row r="321" spans="21:42" s="90" customFormat="1" ht="25.2" customHeight="1">
      <c r="U321" s="91"/>
      <c r="Z321" s="91"/>
      <c r="AH321" s="8"/>
      <c r="AI321" s="8"/>
      <c r="AJ321" s="8"/>
      <c r="AK321" s="8"/>
      <c r="AL321" s="8"/>
      <c r="AM321" s="8"/>
      <c r="AN321" s="8"/>
      <c r="AO321" s="8"/>
      <c r="AP321" s="8"/>
    </row>
    <row r="322" spans="21:42" s="90" customFormat="1" ht="25.2" customHeight="1">
      <c r="U322" s="91"/>
      <c r="Z322" s="91"/>
      <c r="AH322" s="8"/>
      <c r="AI322" s="8"/>
      <c r="AJ322" s="8"/>
      <c r="AK322" s="8"/>
      <c r="AL322" s="8"/>
      <c r="AM322" s="8"/>
      <c r="AN322" s="8"/>
      <c r="AO322" s="8"/>
      <c r="AP322" s="8"/>
    </row>
    <row r="323" spans="21:42" s="90" customFormat="1" ht="25.2" customHeight="1">
      <c r="U323" s="91"/>
      <c r="Z323" s="91"/>
      <c r="AH323" s="8"/>
      <c r="AI323" s="8"/>
      <c r="AJ323" s="8"/>
      <c r="AK323" s="8"/>
      <c r="AL323" s="8"/>
      <c r="AM323" s="8"/>
      <c r="AN323" s="8"/>
      <c r="AO323" s="8"/>
      <c r="AP323" s="8"/>
    </row>
    <row r="324" spans="21:42" s="90" customFormat="1" ht="25.2" customHeight="1">
      <c r="U324" s="91"/>
      <c r="Z324" s="91"/>
      <c r="AH324" s="8"/>
      <c r="AI324" s="8"/>
      <c r="AJ324" s="8"/>
      <c r="AK324" s="8"/>
      <c r="AL324" s="8"/>
      <c r="AM324" s="8"/>
      <c r="AN324" s="8"/>
      <c r="AO324" s="8"/>
      <c r="AP324" s="8"/>
    </row>
    <row r="325" spans="21:42" s="90" customFormat="1" ht="25.2" customHeight="1">
      <c r="U325" s="91"/>
      <c r="Z325" s="91"/>
      <c r="AH325" s="8"/>
      <c r="AI325" s="8"/>
      <c r="AJ325" s="8"/>
      <c r="AK325" s="8"/>
      <c r="AL325" s="8"/>
      <c r="AM325" s="8"/>
      <c r="AN325" s="8"/>
      <c r="AO325" s="8"/>
      <c r="AP325" s="8"/>
    </row>
    <row r="326" spans="21:42" s="90" customFormat="1" ht="25.2" customHeight="1">
      <c r="U326" s="91"/>
      <c r="Z326" s="91"/>
      <c r="AH326" s="8"/>
      <c r="AI326" s="8"/>
      <c r="AJ326" s="8"/>
      <c r="AK326" s="8"/>
      <c r="AL326" s="8"/>
      <c r="AM326" s="8"/>
      <c r="AN326" s="8"/>
      <c r="AO326" s="8"/>
      <c r="AP326" s="8"/>
    </row>
    <row r="327" spans="21:42" s="90" customFormat="1" ht="25.2" customHeight="1">
      <c r="U327" s="91"/>
      <c r="Z327" s="91"/>
      <c r="AH327" s="8"/>
      <c r="AI327" s="8"/>
      <c r="AJ327" s="8"/>
      <c r="AK327" s="8"/>
      <c r="AL327" s="8"/>
      <c r="AM327" s="8"/>
      <c r="AN327" s="8"/>
      <c r="AO327" s="8"/>
      <c r="AP327" s="8"/>
    </row>
    <row r="328" spans="21:42" s="90" customFormat="1" ht="25.2" customHeight="1">
      <c r="U328" s="91"/>
      <c r="Z328" s="91"/>
      <c r="AH328" s="8"/>
      <c r="AI328" s="8"/>
      <c r="AJ328" s="8"/>
      <c r="AK328" s="8"/>
      <c r="AL328" s="8"/>
      <c r="AM328" s="8"/>
      <c r="AN328" s="8"/>
      <c r="AO328" s="8"/>
      <c r="AP328" s="8"/>
    </row>
    <row r="329" spans="21:42" s="90" customFormat="1" ht="25.2" customHeight="1">
      <c r="U329" s="91"/>
      <c r="Z329" s="91"/>
      <c r="AH329" s="8"/>
      <c r="AI329" s="8"/>
      <c r="AJ329" s="8"/>
      <c r="AK329" s="8"/>
      <c r="AL329" s="8"/>
      <c r="AM329" s="8"/>
      <c r="AN329" s="8"/>
      <c r="AO329" s="8"/>
      <c r="AP329" s="8"/>
    </row>
    <row r="330" spans="21:42" s="90" customFormat="1" ht="25.2" customHeight="1">
      <c r="U330" s="91"/>
      <c r="Z330" s="91"/>
      <c r="AH330" s="8"/>
      <c r="AI330" s="8"/>
      <c r="AJ330" s="8"/>
      <c r="AK330" s="8"/>
      <c r="AL330" s="8"/>
      <c r="AM330" s="8"/>
      <c r="AN330" s="8"/>
      <c r="AO330" s="8"/>
      <c r="AP330" s="8"/>
    </row>
    <row r="331" spans="21:42" s="90" customFormat="1" ht="25.2" customHeight="1">
      <c r="U331" s="91"/>
      <c r="Z331" s="91"/>
      <c r="AH331" s="8"/>
      <c r="AI331" s="8"/>
      <c r="AJ331" s="8"/>
      <c r="AK331" s="8"/>
      <c r="AL331" s="8"/>
      <c r="AM331" s="8"/>
      <c r="AN331" s="8"/>
      <c r="AO331" s="8"/>
      <c r="AP331" s="8"/>
    </row>
    <row r="332" spans="21:42" s="90" customFormat="1" ht="25.2" customHeight="1">
      <c r="U332" s="91"/>
      <c r="Z332" s="91"/>
      <c r="AH332" s="8"/>
      <c r="AI332" s="8"/>
      <c r="AJ332" s="8"/>
      <c r="AK332" s="8"/>
      <c r="AL332" s="8"/>
      <c r="AM332" s="8"/>
      <c r="AN332" s="8"/>
      <c r="AO332" s="8"/>
      <c r="AP332" s="8"/>
    </row>
    <row r="333" spans="21:42" s="90" customFormat="1" ht="25.2" customHeight="1">
      <c r="U333" s="91"/>
      <c r="Z333" s="91"/>
      <c r="AH333" s="8"/>
      <c r="AI333" s="8"/>
      <c r="AJ333" s="8"/>
      <c r="AK333" s="8"/>
      <c r="AL333" s="8"/>
      <c r="AM333" s="8"/>
      <c r="AN333" s="8"/>
      <c r="AO333" s="8"/>
      <c r="AP333" s="8"/>
    </row>
    <row r="334" spans="21:42" s="90" customFormat="1" ht="25.2" customHeight="1">
      <c r="U334" s="91"/>
      <c r="Z334" s="91"/>
      <c r="AH334" s="8"/>
      <c r="AI334" s="8"/>
      <c r="AJ334" s="8"/>
      <c r="AK334" s="8"/>
      <c r="AL334" s="8"/>
      <c r="AM334" s="8"/>
      <c r="AN334" s="8"/>
      <c r="AO334" s="8"/>
      <c r="AP334" s="8"/>
    </row>
    <row r="335" spans="21:42" s="90" customFormat="1" ht="25.2" customHeight="1">
      <c r="U335" s="91"/>
      <c r="Z335" s="91"/>
      <c r="AH335" s="8"/>
      <c r="AI335" s="8"/>
      <c r="AJ335" s="8"/>
      <c r="AK335" s="8"/>
      <c r="AL335" s="8"/>
      <c r="AM335" s="8"/>
      <c r="AN335" s="8"/>
      <c r="AO335" s="8"/>
      <c r="AP335" s="8"/>
    </row>
    <row r="336" spans="21:42" s="90" customFormat="1" ht="25.2" customHeight="1">
      <c r="U336" s="91"/>
      <c r="Z336" s="91"/>
      <c r="AH336" s="8"/>
      <c r="AI336" s="8"/>
      <c r="AJ336" s="8"/>
      <c r="AK336" s="8"/>
      <c r="AL336" s="8"/>
      <c r="AM336" s="8"/>
      <c r="AN336" s="8"/>
      <c r="AO336" s="8"/>
      <c r="AP336" s="8"/>
    </row>
    <row r="337" spans="21:42" s="90" customFormat="1" ht="25.2" customHeight="1">
      <c r="U337" s="91"/>
      <c r="Z337" s="91"/>
      <c r="AH337" s="8"/>
      <c r="AI337" s="8"/>
      <c r="AJ337" s="8"/>
      <c r="AK337" s="8"/>
      <c r="AL337" s="8"/>
      <c r="AM337" s="8"/>
      <c r="AN337" s="8"/>
      <c r="AO337" s="8"/>
      <c r="AP337" s="8"/>
    </row>
    <row r="338" spans="21:42" s="90" customFormat="1" ht="25.2" customHeight="1">
      <c r="U338" s="91"/>
      <c r="Z338" s="91"/>
      <c r="AH338" s="8"/>
      <c r="AI338" s="8"/>
      <c r="AJ338" s="8"/>
      <c r="AK338" s="8"/>
      <c r="AL338" s="8"/>
      <c r="AM338" s="8"/>
      <c r="AN338" s="8"/>
      <c r="AO338" s="8"/>
      <c r="AP338" s="8"/>
    </row>
    <row r="339" spans="21:42" s="90" customFormat="1" ht="25.2" customHeight="1">
      <c r="U339" s="91"/>
      <c r="Z339" s="91"/>
      <c r="AH339" s="8"/>
      <c r="AI339" s="8"/>
      <c r="AJ339" s="8"/>
      <c r="AK339" s="8"/>
      <c r="AL339" s="8"/>
      <c r="AM339" s="8"/>
      <c r="AN339" s="8"/>
      <c r="AO339" s="8"/>
      <c r="AP339" s="8"/>
    </row>
    <row r="340" spans="21:42" s="90" customFormat="1" ht="25.2" customHeight="1">
      <c r="U340" s="91"/>
      <c r="Z340" s="91"/>
      <c r="AH340" s="8"/>
      <c r="AI340" s="8"/>
      <c r="AJ340" s="8"/>
      <c r="AK340" s="8"/>
      <c r="AL340" s="8"/>
      <c r="AM340" s="8"/>
      <c r="AN340" s="8"/>
      <c r="AO340" s="8"/>
      <c r="AP340" s="8"/>
    </row>
    <row r="341" spans="21:42" s="90" customFormat="1" ht="25.2" customHeight="1">
      <c r="U341" s="91"/>
      <c r="Z341" s="91"/>
      <c r="AH341" s="8"/>
      <c r="AI341" s="8"/>
      <c r="AJ341" s="8"/>
      <c r="AK341" s="8"/>
      <c r="AL341" s="8"/>
      <c r="AM341" s="8"/>
      <c r="AN341" s="8"/>
      <c r="AO341" s="8"/>
      <c r="AP341" s="8"/>
    </row>
    <row r="342" spans="21:42" s="90" customFormat="1" ht="25.2" customHeight="1">
      <c r="U342" s="91"/>
      <c r="Z342" s="91"/>
      <c r="AH342" s="8"/>
      <c r="AI342" s="8"/>
      <c r="AJ342" s="8"/>
      <c r="AK342" s="8"/>
      <c r="AL342" s="8"/>
      <c r="AM342" s="8"/>
      <c r="AN342" s="8"/>
      <c r="AO342" s="8"/>
      <c r="AP342" s="8"/>
    </row>
    <row r="343" spans="21:42" s="90" customFormat="1" ht="25.2" customHeight="1">
      <c r="U343" s="91"/>
      <c r="Z343" s="91"/>
      <c r="AH343" s="8"/>
      <c r="AI343" s="8"/>
      <c r="AJ343" s="8"/>
      <c r="AK343" s="8"/>
      <c r="AL343" s="8"/>
      <c r="AM343" s="8"/>
      <c r="AN343" s="8"/>
      <c r="AO343" s="8"/>
      <c r="AP343" s="8"/>
    </row>
    <row r="344" spans="21:42" s="90" customFormat="1" ht="25.2" customHeight="1">
      <c r="U344" s="91"/>
      <c r="Z344" s="91"/>
      <c r="AH344" s="8"/>
      <c r="AI344" s="8"/>
      <c r="AJ344" s="8"/>
      <c r="AK344" s="8"/>
      <c r="AL344" s="8"/>
      <c r="AM344" s="8"/>
      <c r="AN344" s="8"/>
      <c r="AO344" s="8"/>
      <c r="AP344" s="8"/>
    </row>
    <row r="345" spans="21:42" s="90" customFormat="1" ht="25.2" customHeight="1">
      <c r="U345" s="91"/>
      <c r="Z345" s="91"/>
      <c r="AH345" s="8"/>
      <c r="AI345" s="8"/>
      <c r="AJ345" s="8"/>
      <c r="AK345" s="8"/>
      <c r="AL345" s="8"/>
      <c r="AM345" s="8"/>
      <c r="AN345" s="8"/>
      <c r="AO345" s="8"/>
      <c r="AP345" s="8"/>
    </row>
    <row r="346" spans="21:42" s="90" customFormat="1" ht="25.2" customHeight="1">
      <c r="U346" s="91"/>
      <c r="Z346" s="91"/>
      <c r="AH346" s="8"/>
      <c r="AI346" s="8"/>
      <c r="AJ346" s="8"/>
      <c r="AK346" s="8"/>
      <c r="AL346" s="8"/>
      <c r="AM346" s="8"/>
      <c r="AN346" s="8"/>
      <c r="AO346" s="8"/>
      <c r="AP346" s="8"/>
    </row>
    <row r="347" spans="21:42" s="90" customFormat="1" ht="25.2" customHeight="1">
      <c r="U347" s="91"/>
      <c r="Z347" s="91"/>
      <c r="AH347" s="8"/>
      <c r="AI347" s="8"/>
      <c r="AJ347" s="8"/>
      <c r="AK347" s="8"/>
      <c r="AL347" s="8"/>
      <c r="AM347" s="8"/>
      <c r="AN347" s="8"/>
      <c r="AO347" s="8"/>
      <c r="AP347" s="8"/>
    </row>
    <row r="348" spans="21:42" s="90" customFormat="1" ht="25.2" customHeight="1">
      <c r="U348" s="91"/>
      <c r="Z348" s="91"/>
      <c r="AH348" s="8"/>
      <c r="AI348" s="8"/>
      <c r="AJ348" s="8"/>
      <c r="AK348" s="8"/>
      <c r="AL348" s="8"/>
      <c r="AM348" s="8"/>
      <c r="AN348" s="8"/>
      <c r="AO348" s="8"/>
      <c r="AP348" s="8"/>
    </row>
    <row r="349" spans="21:42" s="90" customFormat="1" ht="25.2" customHeight="1">
      <c r="U349" s="91"/>
      <c r="Z349" s="91"/>
      <c r="AH349" s="8"/>
      <c r="AI349" s="8"/>
      <c r="AJ349" s="8"/>
      <c r="AK349" s="8"/>
      <c r="AL349" s="8"/>
      <c r="AM349" s="8"/>
      <c r="AN349" s="8"/>
      <c r="AO349" s="8"/>
      <c r="AP349" s="8"/>
    </row>
    <row r="350" spans="21:42" s="90" customFormat="1" ht="25.2" customHeight="1">
      <c r="U350" s="91"/>
      <c r="Z350" s="91"/>
      <c r="AH350" s="8"/>
      <c r="AI350" s="8"/>
      <c r="AJ350" s="8"/>
      <c r="AK350" s="8"/>
      <c r="AL350" s="8"/>
      <c r="AM350" s="8"/>
      <c r="AN350" s="8"/>
      <c r="AO350" s="8"/>
      <c r="AP350" s="8"/>
    </row>
    <row r="351" spans="21:42" s="90" customFormat="1" ht="25.2" customHeight="1">
      <c r="U351" s="91"/>
      <c r="Z351" s="91"/>
      <c r="AH351" s="8"/>
      <c r="AI351" s="8"/>
      <c r="AJ351" s="8"/>
      <c r="AK351" s="8"/>
      <c r="AL351" s="8"/>
      <c r="AM351" s="8"/>
      <c r="AN351" s="8"/>
      <c r="AO351" s="8"/>
      <c r="AP351" s="8"/>
    </row>
    <row r="352" spans="21:42" s="90" customFormat="1" ht="25.2" customHeight="1">
      <c r="U352" s="91"/>
      <c r="Z352" s="91"/>
      <c r="AH352" s="8"/>
      <c r="AI352" s="8"/>
      <c r="AJ352" s="8"/>
      <c r="AK352" s="8"/>
      <c r="AL352" s="8"/>
      <c r="AM352" s="8"/>
      <c r="AN352" s="8"/>
      <c r="AO352" s="8"/>
      <c r="AP352" s="8"/>
    </row>
    <row r="353" spans="21:42" s="90" customFormat="1" ht="25.2" customHeight="1">
      <c r="U353" s="91"/>
      <c r="Z353" s="91"/>
      <c r="AH353" s="8"/>
      <c r="AI353" s="8"/>
      <c r="AJ353" s="8"/>
      <c r="AK353" s="8"/>
      <c r="AL353" s="8"/>
      <c r="AM353" s="8"/>
      <c r="AN353" s="8"/>
      <c r="AO353" s="8"/>
      <c r="AP353" s="8"/>
    </row>
    <row r="354" spans="21:42" s="90" customFormat="1" ht="25.2" customHeight="1">
      <c r="U354" s="91"/>
      <c r="Z354" s="91"/>
      <c r="AH354" s="8"/>
      <c r="AI354" s="8"/>
      <c r="AJ354" s="8"/>
      <c r="AK354" s="8"/>
      <c r="AL354" s="8"/>
      <c r="AM354" s="8"/>
      <c r="AN354" s="8"/>
      <c r="AO354" s="8"/>
      <c r="AP354" s="8"/>
    </row>
    <row r="355" spans="21:42" s="90" customFormat="1" ht="25.2" customHeight="1">
      <c r="U355" s="91"/>
      <c r="Z355" s="91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21:42" s="90" customFormat="1" ht="25.2" customHeight="1">
      <c r="U356" s="91"/>
      <c r="Z356" s="91"/>
      <c r="AH356" s="8"/>
      <c r="AI356" s="8"/>
      <c r="AJ356" s="8"/>
      <c r="AK356" s="8"/>
      <c r="AL356" s="8"/>
      <c r="AM356" s="8"/>
      <c r="AN356" s="8"/>
      <c r="AO356" s="8"/>
      <c r="AP356" s="8"/>
    </row>
    <row r="357" spans="21:42" s="90" customFormat="1" ht="25.2" customHeight="1">
      <c r="U357" s="91"/>
      <c r="Z357" s="91"/>
      <c r="AH357" s="8"/>
      <c r="AI357" s="8"/>
      <c r="AJ357" s="8"/>
      <c r="AK357" s="8"/>
      <c r="AL357" s="8"/>
      <c r="AM357" s="8"/>
      <c r="AN357" s="8"/>
      <c r="AO357" s="8"/>
      <c r="AP357" s="8"/>
    </row>
    <row r="358" spans="21:42" s="90" customFormat="1" ht="25.2" customHeight="1">
      <c r="U358" s="91"/>
      <c r="Z358" s="91"/>
      <c r="AH358" s="8"/>
      <c r="AI358" s="8"/>
      <c r="AJ358" s="8"/>
      <c r="AK358" s="8"/>
      <c r="AL358" s="8"/>
      <c r="AM358" s="8"/>
      <c r="AN358" s="8"/>
      <c r="AO358" s="8"/>
      <c r="AP358" s="8"/>
    </row>
    <row r="359" spans="21:42" s="90" customFormat="1" ht="25.2" customHeight="1">
      <c r="U359" s="91"/>
      <c r="Z359" s="91"/>
      <c r="AH359" s="8"/>
      <c r="AI359" s="8"/>
      <c r="AJ359" s="8"/>
      <c r="AK359" s="8"/>
      <c r="AL359" s="8"/>
      <c r="AM359" s="8"/>
      <c r="AN359" s="8"/>
      <c r="AO359" s="8"/>
      <c r="AP359" s="8"/>
    </row>
    <row r="360" spans="21:42" s="90" customFormat="1" ht="25.2" customHeight="1">
      <c r="U360" s="91"/>
      <c r="Z360" s="91"/>
      <c r="AH360" s="8"/>
      <c r="AI360" s="8"/>
      <c r="AJ360" s="8"/>
      <c r="AK360" s="8"/>
      <c r="AL360" s="8"/>
      <c r="AM360" s="8"/>
      <c r="AN360" s="8"/>
      <c r="AO360" s="8"/>
      <c r="AP360" s="8"/>
    </row>
    <row r="361" spans="21:42" s="90" customFormat="1" ht="25.2" customHeight="1">
      <c r="U361" s="91"/>
      <c r="Z361" s="91"/>
      <c r="AH361" s="8"/>
      <c r="AI361" s="8"/>
      <c r="AJ361" s="8"/>
      <c r="AK361" s="8"/>
      <c r="AL361" s="8"/>
      <c r="AM361" s="8"/>
      <c r="AN361" s="8"/>
      <c r="AO361" s="8"/>
      <c r="AP361" s="8"/>
    </row>
    <row r="362" spans="21:42" s="90" customFormat="1" ht="25.2" customHeight="1">
      <c r="U362" s="91"/>
      <c r="Z362" s="91"/>
      <c r="AH362" s="8"/>
      <c r="AI362" s="8"/>
      <c r="AJ362" s="8"/>
      <c r="AK362" s="8"/>
      <c r="AL362" s="8"/>
      <c r="AM362" s="8"/>
      <c r="AN362" s="8"/>
      <c r="AO362" s="8"/>
      <c r="AP362" s="8"/>
    </row>
    <row r="363" spans="21:42" s="90" customFormat="1" ht="25.2" customHeight="1">
      <c r="U363" s="91"/>
      <c r="Z363" s="91"/>
      <c r="AH363" s="8"/>
      <c r="AI363" s="8"/>
      <c r="AJ363" s="8"/>
      <c r="AK363" s="8"/>
      <c r="AL363" s="8"/>
      <c r="AM363" s="8"/>
      <c r="AN363" s="8"/>
      <c r="AO363" s="8"/>
      <c r="AP363" s="8"/>
    </row>
    <row r="364" spans="21:42" s="90" customFormat="1" ht="25.2" customHeight="1">
      <c r="U364" s="91"/>
      <c r="Z364" s="91"/>
      <c r="AH364" s="8"/>
      <c r="AI364" s="8"/>
      <c r="AJ364" s="8"/>
      <c r="AK364" s="8"/>
      <c r="AL364" s="8"/>
      <c r="AM364" s="8"/>
      <c r="AN364" s="8"/>
      <c r="AO364" s="8"/>
      <c r="AP364" s="8"/>
    </row>
    <row r="365" spans="21:42" s="90" customFormat="1" ht="25.2" customHeight="1">
      <c r="U365" s="91"/>
      <c r="Z365" s="91"/>
      <c r="AH365" s="8"/>
      <c r="AI365" s="8"/>
      <c r="AJ365" s="8"/>
      <c r="AK365" s="8"/>
      <c r="AL365" s="8"/>
      <c r="AM365" s="8"/>
      <c r="AN365" s="8"/>
      <c r="AO365" s="8"/>
      <c r="AP365" s="8"/>
    </row>
    <row r="366" spans="21:42" s="90" customFormat="1" ht="25.2" customHeight="1">
      <c r="U366" s="91"/>
      <c r="Z366" s="91"/>
      <c r="AH366" s="8"/>
      <c r="AI366" s="8"/>
      <c r="AJ366" s="8"/>
      <c r="AK366" s="8"/>
      <c r="AL366" s="8"/>
      <c r="AM366" s="8"/>
      <c r="AN366" s="8"/>
      <c r="AO366" s="8"/>
      <c r="AP366" s="8"/>
    </row>
    <row r="367" spans="21:42" s="90" customFormat="1" ht="25.2" customHeight="1">
      <c r="U367" s="91"/>
      <c r="Z367" s="91"/>
      <c r="AH367" s="8"/>
      <c r="AI367" s="8"/>
      <c r="AJ367" s="8"/>
      <c r="AK367" s="8"/>
      <c r="AL367" s="8"/>
      <c r="AM367" s="8"/>
      <c r="AN367" s="8"/>
      <c r="AO367" s="8"/>
      <c r="AP367" s="8"/>
    </row>
    <row r="368" spans="21:42" s="90" customFormat="1" ht="25.2" customHeight="1">
      <c r="U368" s="91"/>
      <c r="Z368" s="91"/>
      <c r="AH368" s="8"/>
      <c r="AI368" s="8"/>
      <c r="AJ368" s="8"/>
      <c r="AK368" s="8"/>
      <c r="AL368" s="8"/>
      <c r="AM368" s="8"/>
      <c r="AN368" s="8"/>
      <c r="AO368" s="8"/>
      <c r="AP368" s="8"/>
    </row>
    <row r="369" spans="21:42" s="90" customFormat="1" ht="25.2" customHeight="1">
      <c r="U369" s="91"/>
      <c r="Z369" s="91"/>
      <c r="AH369" s="8"/>
      <c r="AI369" s="8"/>
      <c r="AJ369" s="8"/>
      <c r="AK369" s="8"/>
      <c r="AL369" s="8"/>
      <c r="AM369" s="8"/>
      <c r="AN369" s="8"/>
      <c r="AO369" s="8"/>
      <c r="AP369" s="8"/>
    </row>
    <row r="370" spans="21:42" s="90" customFormat="1" ht="25.2" customHeight="1">
      <c r="U370" s="91"/>
      <c r="Z370" s="91"/>
      <c r="AH370" s="8"/>
      <c r="AI370" s="8"/>
      <c r="AJ370" s="8"/>
      <c r="AK370" s="8"/>
      <c r="AL370" s="8"/>
      <c r="AM370" s="8"/>
      <c r="AN370" s="8"/>
      <c r="AO370" s="8"/>
      <c r="AP370" s="8"/>
    </row>
    <row r="371" spans="21:42" s="90" customFormat="1" ht="25.2" customHeight="1">
      <c r="U371" s="91"/>
      <c r="Z371" s="91"/>
      <c r="AH371" s="8"/>
      <c r="AI371" s="8"/>
      <c r="AJ371" s="8"/>
      <c r="AK371" s="8"/>
      <c r="AL371" s="8"/>
      <c r="AM371" s="8"/>
      <c r="AN371" s="8"/>
      <c r="AO371" s="8"/>
      <c r="AP371" s="8"/>
    </row>
    <row r="372" spans="21:42" s="90" customFormat="1" ht="25.2" customHeight="1">
      <c r="U372" s="91"/>
      <c r="Z372" s="91"/>
      <c r="AH372" s="8"/>
      <c r="AI372" s="8"/>
      <c r="AJ372" s="8"/>
      <c r="AK372" s="8"/>
      <c r="AL372" s="8"/>
      <c r="AM372" s="8"/>
      <c r="AN372" s="8"/>
      <c r="AO372" s="8"/>
      <c r="AP372" s="8"/>
    </row>
    <row r="373" spans="21:42" s="90" customFormat="1" ht="25.2" customHeight="1">
      <c r="U373" s="91"/>
      <c r="Z373" s="91"/>
      <c r="AH373" s="8"/>
      <c r="AI373" s="8"/>
      <c r="AJ373" s="8"/>
      <c r="AK373" s="8"/>
      <c r="AL373" s="8"/>
      <c r="AM373" s="8"/>
      <c r="AN373" s="8"/>
      <c r="AO373" s="8"/>
      <c r="AP373" s="8"/>
    </row>
    <row r="374" spans="21:42" s="90" customFormat="1" ht="25.2" customHeight="1">
      <c r="U374" s="91"/>
      <c r="Z374" s="91"/>
      <c r="AH374" s="8"/>
      <c r="AI374" s="8"/>
      <c r="AJ374" s="8"/>
      <c r="AK374" s="8"/>
      <c r="AL374" s="8"/>
      <c r="AM374" s="8"/>
      <c r="AN374" s="8"/>
      <c r="AO374" s="8"/>
      <c r="AP374" s="8"/>
    </row>
    <row r="375" spans="21:42" s="90" customFormat="1" ht="25.2" customHeight="1">
      <c r="U375" s="91"/>
      <c r="Z375" s="91"/>
      <c r="AH375" s="8"/>
      <c r="AI375" s="8"/>
      <c r="AJ375" s="8"/>
      <c r="AK375" s="8"/>
      <c r="AL375" s="8"/>
      <c r="AM375" s="8"/>
      <c r="AN375" s="8"/>
      <c r="AO375" s="8"/>
      <c r="AP375" s="8"/>
    </row>
    <row r="376" spans="21:42" s="90" customFormat="1" ht="25.2" customHeight="1">
      <c r="U376" s="91"/>
      <c r="Z376" s="91"/>
      <c r="AH376" s="8"/>
      <c r="AI376" s="8"/>
      <c r="AJ376" s="8"/>
      <c r="AK376" s="8"/>
      <c r="AL376" s="8"/>
      <c r="AM376" s="8"/>
      <c r="AN376" s="8"/>
      <c r="AO376" s="8"/>
      <c r="AP376" s="8"/>
    </row>
    <row r="377" spans="21:42" s="90" customFormat="1" ht="25.2" customHeight="1">
      <c r="U377" s="91"/>
      <c r="Z377" s="91"/>
      <c r="AH377" s="8"/>
      <c r="AI377" s="8"/>
      <c r="AJ377" s="8"/>
      <c r="AK377" s="8"/>
      <c r="AL377" s="8"/>
      <c r="AM377" s="8"/>
      <c r="AN377" s="8"/>
      <c r="AO377" s="8"/>
      <c r="AP377" s="8"/>
    </row>
    <row r="378" spans="21:42" s="90" customFormat="1" ht="25.2" customHeight="1">
      <c r="U378" s="91"/>
      <c r="Z378" s="91"/>
      <c r="AH378" s="8"/>
      <c r="AI378" s="8"/>
      <c r="AJ378" s="8"/>
      <c r="AK378" s="8"/>
      <c r="AL378" s="8"/>
      <c r="AM378" s="8"/>
      <c r="AN378" s="8"/>
      <c r="AO378" s="8"/>
      <c r="AP378" s="8"/>
    </row>
    <row r="379" spans="21:42" s="90" customFormat="1" ht="25.2" customHeight="1">
      <c r="U379" s="91"/>
      <c r="Z379" s="91"/>
      <c r="AH379" s="8"/>
      <c r="AI379" s="8"/>
      <c r="AJ379" s="8"/>
      <c r="AK379" s="8"/>
      <c r="AL379" s="8"/>
      <c r="AM379" s="8"/>
      <c r="AN379" s="8"/>
      <c r="AO379" s="8"/>
      <c r="AP379" s="8"/>
    </row>
    <row r="380" spans="21:42" s="90" customFormat="1" ht="25.2" customHeight="1">
      <c r="U380" s="91"/>
      <c r="Z380" s="91"/>
      <c r="AH380" s="8"/>
      <c r="AI380" s="8"/>
      <c r="AJ380" s="8"/>
      <c r="AK380" s="8"/>
      <c r="AL380" s="8"/>
      <c r="AM380" s="8"/>
      <c r="AN380" s="8"/>
      <c r="AO380" s="8"/>
      <c r="AP380" s="8"/>
    </row>
    <row r="381" spans="21:42" s="90" customFormat="1" ht="25.2" customHeight="1">
      <c r="U381" s="91"/>
      <c r="Z381" s="91"/>
      <c r="AH381" s="8"/>
      <c r="AI381" s="8"/>
      <c r="AJ381" s="8"/>
      <c r="AK381" s="8"/>
      <c r="AL381" s="8"/>
      <c r="AM381" s="8"/>
      <c r="AN381" s="8"/>
      <c r="AO381" s="8"/>
      <c r="AP381" s="8"/>
    </row>
    <row r="382" spans="21:42" s="90" customFormat="1" ht="25.2" customHeight="1">
      <c r="U382" s="91"/>
      <c r="Z382" s="91"/>
      <c r="AH382" s="8"/>
      <c r="AI382" s="8"/>
      <c r="AJ382" s="8"/>
      <c r="AK382" s="8"/>
      <c r="AL382" s="8"/>
      <c r="AM382" s="8"/>
      <c r="AN382" s="8"/>
      <c r="AO382" s="8"/>
      <c r="AP382" s="8"/>
    </row>
    <row r="383" spans="21:42" s="90" customFormat="1" ht="25.2" customHeight="1">
      <c r="U383" s="91"/>
      <c r="Z383" s="91"/>
      <c r="AH383" s="8"/>
      <c r="AI383" s="8"/>
      <c r="AJ383" s="8"/>
      <c r="AK383" s="8"/>
      <c r="AL383" s="8"/>
      <c r="AM383" s="8"/>
      <c r="AN383" s="8"/>
      <c r="AO383" s="8"/>
      <c r="AP383" s="8"/>
    </row>
    <row r="384" spans="21:42" s="90" customFormat="1" ht="25.2" customHeight="1">
      <c r="U384" s="91"/>
      <c r="Z384" s="91"/>
      <c r="AH384" s="8"/>
      <c r="AI384" s="8"/>
      <c r="AJ384" s="8"/>
      <c r="AK384" s="8"/>
      <c r="AL384" s="8"/>
      <c r="AM384" s="8"/>
      <c r="AN384" s="8"/>
      <c r="AO384" s="8"/>
      <c r="AP384" s="8"/>
    </row>
    <row r="385" spans="21:42" s="90" customFormat="1" ht="25.2" customHeight="1">
      <c r="U385" s="91"/>
      <c r="Z385" s="91"/>
      <c r="AH385" s="8"/>
      <c r="AI385" s="8"/>
      <c r="AJ385" s="8"/>
      <c r="AK385" s="8"/>
      <c r="AL385" s="8"/>
      <c r="AM385" s="8"/>
      <c r="AN385" s="8"/>
      <c r="AO385" s="8"/>
      <c r="AP385" s="8"/>
    </row>
    <row r="386" spans="21:42" s="90" customFormat="1" ht="25.2" customHeight="1">
      <c r="U386" s="91"/>
      <c r="Z386" s="91"/>
      <c r="AH386" s="8"/>
      <c r="AI386" s="8"/>
      <c r="AJ386" s="8"/>
      <c r="AK386" s="8"/>
      <c r="AL386" s="8"/>
      <c r="AM386" s="8"/>
      <c r="AN386" s="8"/>
      <c r="AO386" s="8"/>
      <c r="AP386" s="8"/>
    </row>
    <row r="387" spans="21:42" s="90" customFormat="1" ht="25.2" customHeight="1">
      <c r="U387" s="91"/>
      <c r="Z387" s="91"/>
      <c r="AH387" s="8"/>
      <c r="AI387" s="8"/>
      <c r="AJ387" s="8"/>
      <c r="AK387" s="8"/>
      <c r="AL387" s="8"/>
      <c r="AM387" s="8"/>
      <c r="AN387" s="8"/>
      <c r="AO387" s="8"/>
      <c r="AP387" s="8"/>
    </row>
    <row r="388" spans="21:42" s="90" customFormat="1" ht="25.2" customHeight="1">
      <c r="U388" s="91"/>
      <c r="Z388" s="91"/>
      <c r="AH388" s="8"/>
      <c r="AI388" s="8"/>
      <c r="AJ388" s="8"/>
      <c r="AK388" s="8"/>
      <c r="AL388" s="8"/>
      <c r="AM388" s="8"/>
      <c r="AN388" s="8"/>
      <c r="AO388" s="8"/>
      <c r="AP388" s="8"/>
    </row>
    <row r="389" spans="21:42" s="90" customFormat="1" ht="25.2" customHeight="1">
      <c r="U389" s="91"/>
      <c r="Z389" s="91"/>
      <c r="AH389" s="8"/>
      <c r="AI389" s="8"/>
      <c r="AJ389" s="8"/>
      <c r="AK389" s="8"/>
      <c r="AL389" s="8"/>
      <c r="AM389" s="8"/>
      <c r="AN389" s="8"/>
      <c r="AO389" s="8"/>
      <c r="AP389" s="8"/>
    </row>
    <row r="390" spans="21:42" s="90" customFormat="1" ht="25.2" customHeight="1">
      <c r="U390" s="91"/>
      <c r="Z390" s="91"/>
      <c r="AH390" s="8"/>
      <c r="AI390" s="8"/>
      <c r="AJ390" s="8"/>
      <c r="AK390" s="8"/>
      <c r="AL390" s="8"/>
      <c r="AM390" s="8"/>
      <c r="AN390" s="8"/>
      <c r="AO390" s="8"/>
      <c r="AP390" s="8"/>
    </row>
    <row r="391" spans="21:42" s="90" customFormat="1" ht="25.2" customHeight="1">
      <c r="U391" s="91"/>
      <c r="Z391" s="91"/>
      <c r="AH391" s="8"/>
      <c r="AI391" s="8"/>
      <c r="AJ391" s="8"/>
      <c r="AK391" s="8"/>
      <c r="AL391" s="8"/>
      <c r="AM391" s="8"/>
      <c r="AN391" s="8"/>
      <c r="AO391" s="8"/>
      <c r="AP391" s="8"/>
    </row>
    <row r="392" spans="21:42" s="90" customFormat="1" ht="25.2" customHeight="1">
      <c r="U392" s="91"/>
      <c r="Z392" s="91"/>
      <c r="AH392" s="8"/>
      <c r="AI392" s="8"/>
      <c r="AJ392" s="8"/>
      <c r="AK392" s="8"/>
      <c r="AL392" s="8"/>
      <c r="AM392" s="8"/>
      <c r="AN392" s="8"/>
      <c r="AO392" s="8"/>
      <c r="AP392" s="8"/>
    </row>
    <row r="393" spans="21:42" s="90" customFormat="1" ht="25.2" customHeight="1">
      <c r="U393" s="91"/>
      <c r="Z393" s="91"/>
      <c r="AH393" s="8"/>
      <c r="AI393" s="8"/>
      <c r="AJ393" s="8"/>
      <c r="AK393" s="8"/>
      <c r="AL393" s="8"/>
      <c r="AM393" s="8"/>
      <c r="AN393" s="8"/>
      <c r="AO393" s="8"/>
      <c r="AP393" s="8"/>
    </row>
    <row r="394" spans="21:42" s="90" customFormat="1" ht="25.2" customHeight="1">
      <c r="U394" s="91"/>
      <c r="Z394" s="91"/>
      <c r="AH394" s="8"/>
      <c r="AI394" s="8"/>
      <c r="AJ394" s="8"/>
      <c r="AK394" s="8"/>
      <c r="AL394" s="8"/>
      <c r="AM394" s="8"/>
      <c r="AN394" s="8"/>
      <c r="AO394" s="8"/>
      <c r="AP394" s="8"/>
    </row>
    <row r="395" spans="21:42" s="90" customFormat="1" ht="25.2" customHeight="1">
      <c r="U395" s="91"/>
      <c r="Z395" s="91"/>
      <c r="AH395" s="8"/>
      <c r="AI395" s="8"/>
      <c r="AJ395" s="8"/>
      <c r="AK395" s="8"/>
      <c r="AL395" s="8"/>
      <c r="AM395" s="8"/>
      <c r="AN395" s="8"/>
      <c r="AO395" s="8"/>
      <c r="AP395" s="8"/>
    </row>
    <row r="396" spans="21:42" s="90" customFormat="1" ht="25.2" customHeight="1">
      <c r="U396" s="91"/>
      <c r="Z396" s="91"/>
      <c r="AH396" s="8"/>
      <c r="AI396" s="8"/>
      <c r="AJ396" s="8"/>
      <c r="AK396" s="8"/>
      <c r="AL396" s="8"/>
      <c r="AM396" s="8"/>
      <c r="AN396" s="8"/>
      <c r="AO396" s="8"/>
      <c r="AP396" s="8"/>
    </row>
    <row r="397" spans="21:42" s="90" customFormat="1" ht="25.2" customHeight="1">
      <c r="U397" s="91"/>
      <c r="Z397" s="91"/>
      <c r="AH397" s="8"/>
      <c r="AI397" s="8"/>
      <c r="AJ397" s="8"/>
      <c r="AK397" s="8"/>
      <c r="AL397" s="8"/>
      <c r="AM397" s="8"/>
      <c r="AN397" s="8"/>
      <c r="AO397" s="8"/>
      <c r="AP397" s="8"/>
    </row>
    <row r="398" spans="21:42" s="90" customFormat="1" ht="25.2" customHeight="1">
      <c r="U398" s="91"/>
      <c r="Z398" s="91"/>
      <c r="AH398" s="8"/>
      <c r="AI398" s="8"/>
      <c r="AJ398" s="8"/>
      <c r="AK398" s="8"/>
      <c r="AL398" s="8"/>
      <c r="AM398" s="8"/>
      <c r="AN398" s="8"/>
      <c r="AO398" s="8"/>
      <c r="AP398" s="8"/>
    </row>
    <row r="399" spans="21:42" s="90" customFormat="1" ht="25.2" customHeight="1">
      <c r="U399" s="91"/>
      <c r="Z399" s="91"/>
      <c r="AH399" s="8"/>
      <c r="AI399" s="8"/>
      <c r="AJ399" s="8"/>
      <c r="AK399" s="8"/>
      <c r="AL399" s="8"/>
      <c r="AM399" s="8"/>
      <c r="AN399" s="8"/>
      <c r="AO399" s="8"/>
      <c r="AP399" s="8"/>
    </row>
    <row r="400" spans="21:42" s="90" customFormat="1" ht="25.2" customHeight="1">
      <c r="U400" s="91"/>
      <c r="Z400" s="91"/>
      <c r="AH400" s="8"/>
      <c r="AI400" s="8"/>
      <c r="AJ400" s="8"/>
      <c r="AK400" s="8"/>
      <c r="AL400" s="8"/>
      <c r="AM400" s="8"/>
      <c r="AN400" s="8"/>
      <c r="AO400" s="8"/>
      <c r="AP400" s="8"/>
    </row>
    <row r="401" spans="21:42" s="90" customFormat="1" ht="25.2" customHeight="1">
      <c r="U401" s="91"/>
      <c r="Z401" s="91"/>
      <c r="AH401" s="8"/>
      <c r="AI401" s="8"/>
      <c r="AJ401" s="8"/>
      <c r="AK401" s="8"/>
      <c r="AL401" s="8"/>
      <c r="AM401" s="8"/>
      <c r="AN401" s="8"/>
      <c r="AO401" s="8"/>
      <c r="AP401" s="8"/>
    </row>
    <row r="402" spans="21:42" s="90" customFormat="1" ht="25.2" customHeight="1">
      <c r="U402" s="91"/>
      <c r="Z402" s="91"/>
      <c r="AH402" s="8"/>
      <c r="AI402" s="8"/>
      <c r="AJ402" s="8"/>
      <c r="AK402" s="8"/>
      <c r="AL402" s="8"/>
      <c r="AM402" s="8"/>
      <c r="AN402" s="8"/>
      <c r="AO402" s="8"/>
      <c r="AP402" s="8"/>
    </row>
    <row r="403" spans="21:42" s="90" customFormat="1" ht="25.2" customHeight="1">
      <c r="U403" s="91"/>
      <c r="Z403" s="91"/>
      <c r="AH403" s="8"/>
      <c r="AI403" s="8"/>
      <c r="AJ403" s="8"/>
      <c r="AK403" s="8"/>
      <c r="AL403" s="8"/>
      <c r="AM403" s="8"/>
      <c r="AN403" s="8"/>
      <c r="AO403" s="8"/>
      <c r="AP403" s="8"/>
    </row>
    <row r="404" spans="21:42" s="90" customFormat="1" ht="25.2" customHeight="1">
      <c r="U404" s="91"/>
      <c r="Z404" s="91"/>
      <c r="AH404" s="8"/>
      <c r="AI404" s="8"/>
      <c r="AJ404" s="8"/>
      <c r="AK404" s="8"/>
      <c r="AL404" s="8"/>
      <c r="AM404" s="8"/>
      <c r="AN404" s="8"/>
      <c r="AO404" s="8"/>
      <c r="AP404" s="8"/>
    </row>
    <row r="405" spans="21:42" s="90" customFormat="1" ht="25.2" customHeight="1">
      <c r="U405" s="91"/>
      <c r="Z405" s="91"/>
      <c r="AH405" s="8"/>
      <c r="AI405" s="8"/>
      <c r="AJ405" s="8"/>
      <c r="AK405" s="8"/>
      <c r="AL405" s="8"/>
      <c r="AM405" s="8"/>
      <c r="AN405" s="8"/>
      <c r="AO405" s="8"/>
      <c r="AP405" s="8"/>
    </row>
    <row r="406" spans="21:42" s="90" customFormat="1" ht="25.2" customHeight="1">
      <c r="U406" s="91"/>
      <c r="Z406" s="91"/>
      <c r="AH406" s="8"/>
      <c r="AI406" s="8"/>
      <c r="AJ406" s="8"/>
      <c r="AK406" s="8"/>
      <c r="AL406" s="8"/>
      <c r="AM406" s="8"/>
      <c r="AN406" s="8"/>
      <c r="AO406" s="8"/>
      <c r="AP406" s="8"/>
    </row>
    <row r="407" spans="21:42" s="90" customFormat="1" ht="25.2" customHeight="1">
      <c r="U407" s="91"/>
      <c r="Z407" s="91"/>
      <c r="AH407" s="8"/>
      <c r="AI407" s="8"/>
      <c r="AJ407" s="8"/>
      <c r="AK407" s="8"/>
      <c r="AL407" s="8"/>
      <c r="AM407" s="8"/>
      <c r="AN407" s="8"/>
      <c r="AO407" s="8"/>
      <c r="AP407" s="8"/>
    </row>
    <row r="408" spans="21:42" s="90" customFormat="1" ht="25.2" customHeight="1">
      <c r="U408" s="91"/>
      <c r="Z408" s="91"/>
      <c r="AH408" s="8"/>
      <c r="AI408" s="8"/>
      <c r="AJ408" s="8"/>
      <c r="AK408" s="8"/>
      <c r="AL408" s="8"/>
      <c r="AM408" s="8"/>
      <c r="AN408" s="8"/>
      <c r="AO408" s="8"/>
      <c r="AP408" s="8"/>
    </row>
    <row r="409" spans="21:42" s="90" customFormat="1" ht="25.2" customHeight="1">
      <c r="U409" s="91"/>
      <c r="Z409" s="91"/>
      <c r="AH409" s="8"/>
      <c r="AI409" s="8"/>
      <c r="AJ409" s="8"/>
      <c r="AK409" s="8"/>
      <c r="AL409" s="8"/>
      <c r="AM409" s="8"/>
      <c r="AN409" s="8"/>
      <c r="AO409" s="8"/>
      <c r="AP409" s="8"/>
    </row>
    <row r="410" spans="21:42" s="90" customFormat="1" ht="25.2" customHeight="1">
      <c r="U410" s="91"/>
      <c r="Z410" s="91"/>
      <c r="AH410" s="8"/>
      <c r="AI410" s="8"/>
      <c r="AJ410" s="8"/>
      <c r="AK410" s="8"/>
      <c r="AL410" s="8"/>
      <c r="AM410" s="8"/>
      <c r="AN410" s="8"/>
      <c r="AO410" s="8"/>
      <c r="AP410" s="8"/>
    </row>
    <row r="411" spans="21:42" s="90" customFormat="1" ht="25.2" customHeight="1">
      <c r="U411" s="91"/>
      <c r="Z411" s="91"/>
      <c r="AH411" s="8"/>
      <c r="AI411" s="8"/>
      <c r="AJ411" s="8"/>
      <c r="AK411" s="8"/>
      <c r="AL411" s="8"/>
      <c r="AM411" s="8"/>
      <c r="AN411" s="8"/>
      <c r="AO411" s="8"/>
      <c r="AP411" s="8"/>
    </row>
    <row r="412" spans="21:42" s="90" customFormat="1" ht="25.2" customHeight="1">
      <c r="U412" s="91"/>
      <c r="Z412" s="91"/>
      <c r="AH412" s="8"/>
      <c r="AI412" s="8"/>
      <c r="AJ412" s="8"/>
      <c r="AK412" s="8"/>
      <c r="AL412" s="8"/>
      <c r="AM412" s="8"/>
      <c r="AN412" s="8"/>
      <c r="AO412" s="8"/>
      <c r="AP412" s="8"/>
    </row>
    <row r="413" spans="21:42" s="90" customFormat="1" ht="25.2" customHeight="1">
      <c r="U413" s="91"/>
      <c r="Z413" s="91"/>
      <c r="AH413" s="8"/>
      <c r="AI413" s="8"/>
      <c r="AJ413" s="8"/>
      <c r="AK413" s="8"/>
      <c r="AL413" s="8"/>
      <c r="AM413" s="8"/>
      <c r="AN413" s="8"/>
      <c r="AO413" s="8"/>
      <c r="AP413" s="8"/>
    </row>
    <row r="414" spans="21:42" s="90" customFormat="1" ht="25.2" customHeight="1">
      <c r="U414" s="91"/>
      <c r="Z414" s="91"/>
      <c r="AH414" s="8"/>
      <c r="AI414" s="8"/>
      <c r="AJ414" s="8"/>
      <c r="AK414" s="8"/>
      <c r="AL414" s="8"/>
      <c r="AM414" s="8"/>
      <c r="AN414" s="8"/>
      <c r="AO414" s="8"/>
      <c r="AP414" s="8"/>
    </row>
    <row r="415" spans="21:42" s="90" customFormat="1" ht="25.2" customHeight="1">
      <c r="U415" s="91"/>
      <c r="Z415" s="91"/>
      <c r="AH415" s="8"/>
      <c r="AI415" s="8"/>
      <c r="AJ415" s="8"/>
      <c r="AK415" s="8"/>
      <c r="AL415" s="8"/>
      <c r="AM415" s="8"/>
      <c r="AN415" s="8"/>
      <c r="AO415" s="8"/>
      <c r="AP415" s="8"/>
    </row>
    <row r="416" spans="21:42" s="90" customFormat="1" ht="25.2" customHeight="1">
      <c r="U416" s="91"/>
      <c r="Z416" s="91"/>
      <c r="AH416" s="8"/>
      <c r="AI416" s="8"/>
      <c r="AJ416" s="8"/>
      <c r="AK416" s="8"/>
      <c r="AL416" s="8"/>
      <c r="AM416" s="8"/>
      <c r="AN416" s="8"/>
      <c r="AO416" s="8"/>
      <c r="AP416" s="8"/>
    </row>
    <row r="417" spans="21:42" s="90" customFormat="1" ht="25.2" customHeight="1">
      <c r="U417" s="91"/>
      <c r="Z417" s="91"/>
      <c r="AH417" s="8"/>
      <c r="AI417" s="8"/>
      <c r="AJ417" s="8"/>
      <c r="AK417" s="8"/>
      <c r="AL417" s="8"/>
      <c r="AM417" s="8"/>
      <c r="AN417" s="8"/>
      <c r="AO417" s="8"/>
      <c r="AP417" s="8"/>
    </row>
    <row r="418" spans="21:42" s="90" customFormat="1" ht="25.2" customHeight="1">
      <c r="U418" s="91"/>
      <c r="Z418" s="91"/>
      <c r="AH418" s="8"/>
      <c r="AI418" s="8"/>
      <c r="AJ418" s="8"/>
      <c r="AK418" s="8"/>
      <c r="AL418" s="8"/>
      <c r="AM418" s="8"/>
      <c r="AN418" s="8"/>
      <c r="AO418" s="8"/>
      <c r="AP418" s="8"/>
    </row>
    <row r="419" spans="21:42" s="90" customFormat="1" ht="25.2" customHeight="1">
      <c r="U419" s="91"/>
      <c r="Z419" s="91"/>
      <c r="AH419" s="8"/>
      <c r="AI419" s="8"/>
      <c r="AJ419" s="8"/>
      <c r="AK419" s="8"/>
      <c r="AL419" s="8"/>
      <c r="AM419" s="8"/>
      <c r="AN419" s="8"/>
      <c r="AO419" s="8"/>
      <c r="AP419" s="8"/>
    </row>
    <row r="420" spans="21:42" s="90" customFormat="1" ht="25.2" customHeight="1">
      <c r="U420" s="91"/>
      <c r="Z420" s="91"/>
      <c r="AH420" s="8"/>
      <c r="AI420" s="8"/>
      <c r="AJ420" s="8"/>
      <c r="AK420" s="8"/>
      <c r="AL420" s="8"/>
      <c r="AM420" s="8"/>
      <c r="AN420" s="8"/>
      <c r="AO420" s="8"/>
      <c r="AP420" s="8"/>
    </row>
    <row r="421" spans="21:42" s="90" customFormat="1" ht="25.2" customHeight="1">
      <c r="U421" s="91"/>
      <c r="Z421" s="91"/>
      <c r="AH421" s="8"/>
      <c r="AI421" s="8"/>
      <c r="AJ421" s="8"/>
      <c r="AK421" s="8"/>
      <c r="AL421" s="8"/>
      <c r="AM421" s="8"/>
      <c r="AN421" s="8"/>
      <c r="AO421" s="8"/>
      <c r="AP421" s="8"/>
    </row>
    <row r="422" spans="21:42" s="90" customFormat="1" ht="25.2" customHeight="1">
      <c r="U422" s="91"/>
      <c r="Z422" s="91"/>
      <c r="AH422" s="8"/>
      <c r="AI422" s="8"/>
      <c r="AJ422" s="8"/>
      <c r="AK422" s="8"/>
      <c r="AL422" s="8"/>
      <c r="AM422" s="8"/>
      <c r="AN422" s="8"/>
      <c r="AO422" s="8"/>
      <c r="AP422" s="8"/>
    </row>
    <row r="423" spans="21:42" s="90" customFormat="1" ht="25.2" customHeight="1">
      <c r="U423" s="91"/>
      <c r="Z423" s="91"/>
      <c r="AH423" s="8"/>
      <c r="AI423" s="8"/>
      <c r="AJ423" s="8"/>
      <c r="AK423" s="8"/>
      <c r="AL423" s="8"/>
      <c r="AM423" s="8"/>
      <c r="AN423" s="8"/>
      <c r="AO423" s="8"/>
      <c r="AP423" s="8"/>
    </row>
    <row r="424" spans="21:42" s="90" customFormat="1" ht="25.2" customHeight="1">
      <c r="U424" s="91"/>
      <c r="Z424" s="91"/>
      <c r="AH424" s="8"/>
      <c r="AI424" s="8"/>
      <c r="AJ424" s="8"/>
      <c r="AK424" s="8"/>
      <c r="AL424" s="8"/>
      <c r="AM424" s="8"/>
      <c r="AN424" s="8"/>
      <c r="AO424" s="8"/>
      <c r="AP424" s="8"/>
    </row>
    <row r="425" spans="21:42" s="90" customFormat="1" ht="25.2" customHeight="1">
      <c r="U425" s="91"/>
      <c r="Z425" s="91"/>
      <c r="AH425" s="8"/>
      <c r="AI425" s="8"/>
      <c r="AJ425" s="8"/>
      <c r="AK425" s="8"/>
      <c r="AL425" s="8"/>
      <c r="AM425" s="8"/>
      <c r="AN425" s="8"/>
      <c r="AO425" s="8"/>
      <c r="AP425" s="8"/>
    </row>
    <row r="426" spans="21:42" s="90" customFormat="1" ht="25.2" customHeight="1">
      <c r="U426" s="91"/>
      <c r="Z426" s="91"/>
      <c r="AH426" s="8"/>
      <c r="AI426" s="8"/>
      <c r="AJ426" s="8"/>
      <c r="AK426" s="8"/>
      <c r="AL426" s="8"/>
      <c r="AM426" s="8"/>
      <c r="AN426" s="8"/>
      <c r="AO426" s="8"/>
      <c r="AP426" s="8"/>
    </row>
    <row r="427" spans="21:42" s="90" customFormat="1" ht="25.2" customHeight="1">
      <c r="U427" s="91"/>
      <c r="Z427" s="91"/>
      <c r="AH427" s="8"/>
      <c r="AI427" s="8"/>
      <c r="AJ427" s="8"/>
      <c r="AK427" s="8"/>
      <c r="AL427" s="8"/>
      <c r="AM427" s="8"/>
      <c r="AN427" s="8"/>
      <c r="AO427" s="8"/>
      <c r="AP427" s="8"/>
    </row>
    <row r="428" spans="21:42" s="90" customFormat="1" ht="25.2" customHeight="1">
      <c r="U428" s="91"/>
      <c r="Z428" s="91"/>
      <c r="AH428" s="8"/>
      <c r="AI428" s="8"/>
      <c r="AJ428" s="8"/>
      <c r="AK428" s="8"/>
      <c r="AL428" s="8"/>
      <c r="AM428" s="8"/>
      <c r="AN428" s="8"/>
      <c r="AO428" s="8"/>
      <c r="AP428" s="8"/>
    </row>
    <row r="429" spans="21:42" s="90" customFormat="1" ht="25.2" customHeight="1">
      <c r="U429" s="91"/>
      <c r="Z429" s="91"/>
      <c r="AH429" s="8"/>
      <c r="AI429" s="8"/>
      <c r="AJ429" s="8"/>
      <c r="AK429" s="8"/>
      <c r="AL429" s="8"/>
      <c r="AM429" s="8"/>
      <c r="AN429" s="8"/>
      <c r="AO429" s="8"/>
      <c r="AP429" s="8"/>
    </row>
    <row r="430" spans="21:42" s="90" customFormat="1" ht="25.2" customHeight="1">
      <c r="U430" s="91"/>
      <c r="Z430" s="91"/>
      <c r="AH430" s="8"/>
      <c r="AI430" s="8"/>
      <c r="AJ430" s="8"/>
      <c r="AK430" s="8"/>
      <c r="AL430" s="8"/>
      <c r="AM430" s="8"/>
      <c r="AN430" s="8"/>
      <c r="AO430" s="8"/>
      <c r="AP430" s="8"/>
    </row>
    <row r="431" spans="21:42" s="90" customFormat="1" ht="25.2" customHeight="1">
      <c r="U431" s="91"/>
      <c r="Z431" s="91"/>
      <c r="AH431" s="8"/>
      <c r="AI431" s="8"/>
      <c r="AJ431" s="8"/>
      <c r="AK431" s="8"/>
      <c r="AL431" s="8"/>
      <c r="AM431" s="8"/>
      <c r="AN431" s="8"/>
      <c r="AO431" s="8"/>
      <c r="AP431" s="8"/>
    </row>
    <row r="432" spans="21:42" s="90" customFormat="1" ht="25.2" customHeight="1">
      <c r="U432" s="91"/>
      <c r="Z432" s="91"/>
      <c r="AH432" s="8"/>
      <c r="AI432" s="8"/>
      <c r="AJ432" s="8"/>
      <c r="AK432" s="8"/>
      <c r="AL432" s="8"/>
      <c r="AM432" s="8"/>
      <c r="AN432" s="8"/>
      <c r="AO432" s="8"/>
      <c r="AP432" s="8"/>
    </row>
    <row r="433" spans="21:42" s="90" customFormat="1" ht="25.2" customHeight="1">
      <c r="U433" s="91"/>
      <c r="Z433" s="91"/>
      <c r="AH433" s="8"/>
      <c r="AI433" s="8"/>
      <c r="AJ433" s="8"/>
      <c r="AK433" s="8"/>
      <c r="AL433" s="8"/>
      <c r="AM433" s="8"/>
      <c r="AN433" s="8"/>
      <c r="AO433" s="8"/>
      <c r="AP433" s="8"/>
    </row>
    <row r="434" spans="21:42" s="90" customFormat="1" ht="25.2" customHeight="1">
      <c r="U434" s="91"/>
      <c r="Z434" s="91"/>
      <c r="AH434" s="8"/>
      <c r="AI434" s="8"/>
      <c r="AJ434" s="8"/>
      <c r="AK434" s="8"/>
      <c r="AL434" s="8"/>
      <c r="AM434" s="8"/>
      <c r="AN434" s="8"/>
      <c r="AO434" s="8"/>
      <c r="AP434" s="8"/>
    </row>
    <row r="435" spans="21:42" s="90" customFormat="1" ht="25.2" customHeight="1">
      <c r="U435" s="91"/>
      <c r="Z435" s="91"/>
      <c r="AH435" s="8"/>
      <c r="AI435" s="8"/>
      <c r="AJ435" s="8"/>
      <c r="AK435" s="8"/>
      <c r="AL435" s="8"/>
      <c r="AM435" s="8"/>
      <c r="AN435" s="8"/>
      <c r="AO435" s="8"/>
      <c r="AP435" s="8"/>
    </row>
    <row r="436" spans="21:42" s="90" customFormat="1" ht="25.2" customHeight="1">
      <c r="U436" s="91"/>
      <c r="Z436" s="91"/>
      <c r="AH436" s="8"/>
      <c r="AI436" s="8"/>
      <c r="AJ436" s="8"/>
      <c r="AK436" s="8"/>
      <c r="AL436" s="8"/>
      <c r="AM436" s="8"/>
      <c r="AN436" s="8"/>
      <c r="AO436" s="8"/>
      <c r="AP436" s="8"/>
    </row>
    <row r="437" spans="21:42" s="90" customFormat="1" ht="25.2" customHeight="1">
      <c r="U437" s="91"/>
      <c r="Z437" s="91"/>
      <c r="AH437" s="8"/>
      <c r="AI437" s="8"/>
      <c r="AJ437" s="8"/>
      <c r="AK437" s="8"/>
      <c r="AL437" s="8"/>
      <c r="AM437" s="8"/>
      <c r="AN437" s="8"/>
      <c r="AO437" s="8"/>
      <c r="AP437" s="8"/>
    </row>
    <row r="438" spans="21:42" s="90" customFormat="1" ht="25.2" customHeight="1">
      <c r="U438" s="91"/>
      <c r="Z438" s="91"/>
      <c r="AH438" s="8"/>
      <c r="AI438" s="8"/>
      <c r="AJ438" s="8"/>
      <c r="AK438" s="8"/>
      <c r="AL438" s="8"/>
      <c r="AM438" s="8"/>
      <c r="AN438" s="8"/>
      <c r="AO438" s="8"/>
      <c r="AP438" s="8"/>
    </row>
    <row r="439" spans="21:42" s="90" customFormat="1" ht="25.2" customHeight="1">
      <c r="U439" s="91"/>
      <c r="Z439" s="91"/>
      <c r="AH439" s="8"/>
      <c r="AI439" s="8"/>
      <c r="AJ439" s="8"/>
      <c r="AK439" s="8"/>
      <c r="AL439" s="8"/>
      <c r="AM439" s="8"/>
      <c r="AN439" s="8"/>
      <c r="AO439" s="8"/>
      <c r="AP439" s="8"/>
    </row>
    <row r="440" spans="21:42" s="90" customFormat="1" ht="25.2" customHeight="1">
      <c r="U440" s="91"/>
      <c r="Z440" s="91"/>
      <c r="AH440" s="8"/>
      <c r="AI440" s="8"/>
      <c r="AJ440" s="8"/>
      <c r="AK440" s="8"/>
      <c r="AL440" s="8"/>
      <c r="AM440" s="8"/>
      <c r="AN440" s="8"/>
      <c r="AO440" s="8"/>
      <c r="AP440" s="8"/>
    </row>
    <row r="441" spans="21:42" s="90" customFormat="1" ht="25.2" customHeight="1">
      <c r="U441" s="91"/>
      <c r="Z441" s="91"/>
      <c r="AH441" s="8"/>
      <c r="AI441" s="8"/>
      <c r="AJ441" s="8"/>
      <c r="AK441" s="8"/>
      <c r="AL441" s="8"/>
      <c r="AM441" s="8"/>
      <c r="AN441" s="8"/>
      <c r="AO441" s="8"/>
      <c r="AP441" s="8"/>
    </row>
    <row r="442" spans="21:42" s="90" customFormat="1" ht="25.2" customHeight="1">
      <c r="U442" s="91"/>
      <c r="Z442" s="91"/>
      <c r="AH442" s="8"/>
      <c r="AI442" s="8"/>
      <c r="AJ442" s="8"/>
      <c r="AK442" s="8"/>
      <c r="AL442" s="8"/>
      <c r="AM442" s="8"/>
      <c r="AN442" s="8"/>
      <c r="AO442" s="8"/>
      <c r="AP442" s="8"/>
    </row>
    <row r="443" spans="21:42" s="90" customFormat="1" ht="25.2" customHeight="1">
      <c r="U443" s="91"/>
      <c r="Z443" s="91"/>
      <c r="AH443" s="8"/>
      <c r="AI443" s="8"/>
      <c r="AJ443" s="8"/>
      <c r="AK443" s="8"/>
      <c r="AL443" s="8"/>
      <c r="AM443" s="8"/>
      <c r="AN443" s="8"/>
      <c r="AO443" s="8"/>
      <c r="AP443" s="8"/>
    </row>
    <row r="444" spans="21:42" s="90" customFormat="1" ht="25.2" customHeight="1">
      <c r="U444" s="91"/>
      <c r="Z444" s="91"/>
      <c r="AH444" s="8"/>
      <c r="AI444" s="8"/>
      <c r="AJ444" s="8"/>
      <c r="AK444" s="8"/>
      <c r="AL444" s="8"/>
      <c r="AM444" s="8"/>
      <c r="AN444" s="8"/>
      <c r="AO444" s="8"/>
      <c r="AP444" s="8"/>
    </row>
    <row r="445" spans="21:42" s="90" customFormat="1" ht="25.2" customHeight="1">
      <c r="U445" s="91"/>
      <c r="Z445" s="91"/>
      <c r="AH445" s="8"/>
      <c r="AI445" s="8"/>
      <c r="AJ445" s="8"/>
      <c r="AK445" s="8"/>
      <c r="AL445" s="8"/>
      <c r="AM445" s="8"/>
      <c r="AN445" s="8"/>
      <c r="AO445" s="8"/>
      <c r="AP445" s="8"/>
    </row>
    <row r="446" spans="21:42" s="90" customFormat="1" ht="25.2" customHeight="1">
      <c r="U446" s="91"/>
      <c r="Z446" s="91"/>
      <c r="AH446" s="8"/>
      <c r="AI446" s="8"/>
      <c r="AJ446" s="8"/>
      <c r="AK446" s="8"/>
      <c r="AL446" s="8"/>
      <c r="AM446" s="8"/>
      <c r="AN446" s="8"/>
      <c r="AO446" s="8"/>
      <c r="AP446" s="8"/>
    </row>
    <row r="447" spans="21:42" s="90" customFormat="1" ht="25.2" customHeight="1">
      <c r="U447" s="91"/>
      <c r="Z447" s="91"/>
      <c r="AH447" s="8"/>
      <c r="AI447" s="8"/>
      <c r="AJ447" s="8"/>
      <c r="AK447" s="8"/>
      <c r="AL447" s="8"/>
      <c r="AM447" s="8"/>
      <c r="AN447" s="8"/>
      <c r="AO447" s="8"/>
      <c r="AP447" s="8"/>
    </row>
    <row r="448" spans="21:42" s="90" customFormat="1" ht="25.2" customHeight="1">
      <c r="U448" s="91"/>
      <c r="Z448" s="91"/>
      <c r="AH448" s="8"/>
      <c r="AI448" s="8"/>
      <c r="AJ448" s="8"/>
      <c r="AK448" s="8"/>
      <c r="AL448" s="8"/>
      <c r="AM448" s="8"/>
      <c r="AN448" s="8"/>
      <c r="AO448" s="8"/>
      <c r="AP448" s="8"/>
    </row>
    <row r="449" spans="21:42" s="90" customFormat="1" ht="25.2" customHeight="1">
      <c r="U449" s="91"/>
      <c r="Z449" s="91"/>
      <c r="AH449" s="8"/>
      <c r="AI449" s="8"/>
      <c r="AJ449" s="8"/>
      <c r="AK449" s="8"/>
      <c r="AL449" s="8"/>
      <c r="AM449" s="8"/>
      <c r="AN449" s="8"/>
      <c r="AO449" s="8"/>
      <c r="AP449" s="8"/>
    </row>
    <row r="450" spans="21:42" s="90" customFormat="1" ht="25.2" customHeight="1">
      <c r="U450" s="91"/>
      <c r="Z450" s="91"/>
      <c r="AH450" s="8"/>
      <c r="AI450" s="8"/>
      <c r="AJ450" s="8"/>
      <c r="AK450" s="8"/>
      <c r="AL450" s="8"/>
      <c r="AM450" s="8"/>
      <c r="AN450" s="8"/>
      <c r="AO450" s="8"/>
      <c r="AP450" s="8"/>
    </row>
    <row r="451" spans="21:42" s="90" customFormat="1" ht="25.2" customHeight="1">
      <c r="U451" s="91"/>
      <c r="Z451" s="91"/>
      <c r="AH451" s="8"/>
      <c r="AI451" s="8"/>
      <c r="AJ451" s="8"/>
      <c r="AK451" s="8"/>
      <c r="AL451" s="8"/>
      <c r="AM451" s="8"/>
      <c r="AN451" s="8"/>
      <c r="AO451" s="8"/>
      <c r="AP451" s="8"/>
    </row>
    <row r="452" spans="21:42" s="90" customFormat="1" ht="25.2" customHeight="1">
      <c r="U452" s="91"/>
      <c r="Z452" s="91"/>
      <c r="AH452" s="8"/>
      <c r="AI452" s="8"/>
      <c r="AJ452" s="8"/>
      <c r="AK452" s="8"/>
      <c r="AL452" s="8"/>
      <c r="AM452" s="8"/>
      <c r="AN452" s="8"/>
      <c r="AO452" s="8"/>
      <c r="AP452" s="8"/>
    </row>
    <row r="453" spans="21:42" s="90" customFormat="1" ht="25.2" customHeight="1">
      <c r="U453" s="91"/>
      <c r="Z453" s="91"/>
      <c r="AH453" s="8"/>
      <c r="AI453" s="8"/>
      <c r="AJ453" s="8"/>
      <c r="AK453" s="8"/>
      <c r="AL453" s="8"/>
      <c r="AM453" s="8"/>
      <c r="AN453" s="8"/>
      <c r="AO453" s="8"/>
      <c r="AP453" s="8"/>
    </row>
    <row r="454" spans="21:42" s="90" customFormat="1" ht="25.2" customHeight="1">
      <c r="U454" s="91"/>
      <c r="Z454" s="91"/>
      <c r="AH454" s="8"/>
      <c r="AI454" s="8"/>
      <c r="AJ454" s="8"/>
      <c r="AK454" s="8"/>
      <c r="AL454" s="8"/>
      <c r="AM454" s="8"/>
      <c r="AN454" s="8"/>
      <c r="AO454" s="8"/>
      <c r="AP454" s="8"/>
    </row>
    <row r="455" spans="21:42" s="90" customFormat="1" ht="25.2" customHeight="1">
      <c r="U455" s="91"/>
      <c r="Z455" s="91"/>
      <c r="AH455" s="8"/>
      <c r="AI455" s="8"/>
      <c r="AJ455" s="8"/>
      <c r="AK455" s="8"/>
      <c r="AL455" s="8"/>
      <c r="AM455" s="8"/>
      <c r="AN455" s="8"/>
      <c r="AO455" s="8"/>
      <c r="AP455" s="8"/>
    </row>
    <row r="456" spans="21:42" s="90" customFormat="1" ht="25.2" customHeight="1">
      <c r="U456" s="91"/>
      <c r="Z456" s="91"/>
      <c r="AH456" s="8"/>
      <c r="AI456" s="8"/>
      <c r="AJ456" s="8"/>
      <c r="AK456" s="8"/>
      <c r="AL456" s="8"/>
      <c r="AM456" s="8"/>
      <c r="AN456" s="8"/>
      <c r="AO456" s="8"/>
      <c r="AP456" s="8"/>
    </row>
    <row r="457" spans="21:42" s="90" customFormat="1" ht="25.2" customHeight="1">
      <c r="U457" s="91"/>
      <c r="Z457" s="91"/>
      <c r="AH457" s="8"/>
      <c r="AI457" s="8"/>
      <c r="AJ457" s="8"/>
      <c r="AK457" s="8"/>
      <c r="AL457" s="8"/>
      <c r="AM457" s="8"/>
      <c r="AN457" s="8"/>
      <c r="AO457" s="8"/>
      <c r="AP457" s="8"/>
    </row>
    <row r="458" spans="21:42" s="90" customFormat="1" ht="25.2" customHeight="1">
      <c r="U458" s="91"/>
      <c r="Z458" s="91"/>
      <c r="AH458" s="8"/>
      <c r="AI458" s="8"/>
      <c r="AJ458" s="8"/>
      <c r="AK458" s="8"/>
      <c r="AL458" s="8"/>
      <c r="AM458" s="8"/>
      <c r="AN458" s="8"/>
      <c r="AO458" s="8"/>
      <c r="AP458" s="8"/>
    </row>
    <row r="459" spans="21:42" s="90" customFormat="1" ht="25.2" customHeight="1">
      <c r="U459" s="91"/>
      <c r="Z459" s="91"/>
      <c r="AH459" s="8"/>
      <c r="AI459" s="8"/>
      <c r="AJ459" s="8"/>
      <c r="AK459" s="8"/>
      <c r="AL459" s="8"/>
      <c r="AM459" s="8"/>
      <c r="AN459" s="8"/>
      <c r="AO459" s="8"/>
      <c r="AP459" s="8"/>
    </row>
    <row r="460" spans="21:42" s="90" customFormat="1" ht="25.2" customHeight="1">
      <c r="U460" s="91"/>
      <c r="Z460" s="91"/>
      <c r="AH460" s="8"/>
      <c r="AI460" s="8"/>
      <c r="AJ460" s="8"/>
      <c r="AK460" s="8"/>
      <c r="AL460" s="8"/>
      <c r="AM460" s="8"/>
      <c r="AN460" s="8"/>
      <c r="AO460" s="8"/>
      <c r="AP460" s="8"/>
    </row>
    <row r="461" spans="21:42" s="90" customFormat="1" ht="25.2" customHeight="1">
      <c r="U461" s="91"/>
      <c r="Z461" s="91"/>
      <c r="AH461" s="8"/>
      <c r="AI461" s="8"/>
      <c r="AJ461" s="8"/>
      <c r="AK461" s="8"/>
      <c r="AL461" s="8"/>
      <c r="AM461" s="8"/>
      <c r="AN461" s="8"/>
      <c r="AO461" s="8"/>
      <c r="AP461" s="8"/>
    </row>
    <row r="462" spans="21:42" s="90" customFormat="1" ht="25.2" customHeight="1">
      <c r="U462" s="91"/>
      <c r="Z462" s="91"/>
      <c r="AH462" s="8"/>
      <c r="AI462" s="8"/>
      <c r="AJ462" s="8"/>
      <c r="AK462" s="8"/>
      <c r="AL462" s="8"/>
      <c r="AM462" s="8"/>
      <c r="AN462" s="8"/>
      <c r="AO462" s="8"/>
      <c r="AP462" s="8"/>
    </row>
    <row r="463" spans="21:42" s="90" customFormat="1" ht="25.2" customHeight="1">
      <c r="U463" s="91"/>
      <c r="Z463" s="91"/>
      <c r="AH463" s="8"/>
      <c r="AI463" s="8"/>
      <c r="AJ463" s="8"/>
      <c r="AK463" s="8"/>
      <c r="AL463" s="8"/>
      <c r="AM463" s="8"/>
      <c r="AN463" s="8"/>
      <c r="AO463" s="8"/>
      <c r="AP463" s="8"/>
    </row>
    <row r="464" spans="21:42" s="90" customFormat="1" ht="25.2" customHeight="1">
      <c r="U464" s="91"/>
      <c r="Z464" s="91"/>
      <c r="AH464" s="8"/>
      <c r="AI464" s="8"/>
      <c r="AJ464" s="8"/>
      <c r="AK464" s="8"/>
      <c r="AL464" s="8"/>
      <c r="AM464" s="8"/>
      <c r="AN464" s="8"/>
      <c r="AO464" s="8"/>
      <c r="AP464" s="8"/>
    </row>
    <row r="465" spans="21:45" s="90" customFormat="1" ht="25.2" customHeight="1">
      <c r="U465" s="91"/>
      <c r="Z465" s="91"/>
      <c r="AH465" s="8"/>
      <c r="AI465" s="8"/>
      <c r="AJ465" s="8"/>
      <c r="AK465" s="8"/>
      <c r="AL465" s="8"/>
      <c r="AM465" s="8"/>
      <c r="AN465" s="8"/>
      <c r="AO465" s="8"/>
      <c r="AP465" s="8"/>
    </row>
    <row r="466" spans="21:45" s="90" customFormat="1" ht="25.2" customHeight="1">
      <c r="U466" s="91"/>
      <c r="Z466" s="91"/>
      <c r="AH466" s="8"/>
      <c r="AI466" s="8"/>
      <c r="AJ466" s="8"/>
      <c r="AK466" s="8"/>
      <c r="AL466" s="8"/>
      <c r="AM466" s="8"/>
      <c r="AN466" s="8"/>
      <c r="AO466" s="8"/>
      <c r="AP466" s="8"/>
    </row>
    <row r="467" spans="21:45" s="90" customFormat="1" ht="25.2" customHeight="1">
      <c r="U467" s="91"/>
      <c r="Z467" s="91"/>
      <c r="AH467" s="8"/>
      <c r="AI467" s="8"/>
      <c r="AJ467" s="8"/>
      <c r="AK467" s="8"/>
      <c r="AL467" s="8"/>
      <c r="AM467" s="8"/>
      <c r="AN467" s="8"/>
      <c r="AO467" s="8"/>
      <c r="AP467" s="8"/>
    </row>
    <row r="468" spans="21:45" ht="25.2" customHeight="1">
      <c r="AH468" s="8"/>
      <c r="AI468" s="8"/>
      <c r="AJ468" s="8"/>
      <c r="AK468" s="8"/>
      <c r="AL468" s="8"/>
      <c r="AM468" s="8"/>
      <c r="AN468" s="8"/>
      <c r="AO468" s="8"/>
      <c r="AP468" s="8"/>
      <c r="AQ468" s="90"/>
      <c r="AR468" s="90"/>
      <c r="AS468" s="90"/>
    </row>
    <row r="469" spans="21:45" ht="25.2" customHeight="1">
      <c r="AH469" s="8"/>
      <c r="AI469" s="8"/>
      <c r="AJ469" s="8"/>
      <c r="AK469" s="8"/>
      <c r="AL469" s="8"/>
      <c r="AM469" s="8"/>
      <c r="AN469" s="8"/>
      <c r="AO469" s="8"/>
      <c r="AP469" s="8"/>
      <c r="AQ469" s="90"/>
      <c r="AR469" s="90"/>
      <c r="AS469" s="90"/>
    </row>
    <row r="470" spans="21:45" ht="25.2" customHeight="1">
      <c r="AH470" s="8"/>
      <c r="AI470" s="8"/>
      <c r="AJ470" s="8"/>
      <c r="AK470" s="8"/>
      <c r="AL470" s="8"/>
      <c r="AM470" s="8"/>
      <c r="AN470" s="8"/>
      <c r="AO470" s="8"/>
      <c r="AP470" s="8"/>
      <c r="AQ470" s="90"/>
      <c r="AR470" s="90"/>
      <c r="AS470" s="90"/>
    </row>
    <row r="471" spans="21:45" ht="25.2" customHeight="1">
      <c r="AH471" s="8"/>
      <c r="AI471" s="8"/>
      <c r="AJ471" s="8"/>
      <c r="AK471" s="8"/>
      <c r="AL471" s="8"/>
      <c r="AM471" s="8"/>
      <c r="AN471" s="8"/>
      <c r="AO471" s="8"/>
      <c r="AP471" s="8"/>
      <c r="AQ471" s="90"/>
      <c r="AR471" s="90"/>
      <c r="AS471" s="90"/>
    </row>
    <row r="472" spans="21:45" ht="25.2" customHeight="1">
      <c r="AH472" s="8"/>
      <c r="AI472" s="8"/>
      <c r="AJ472" s="8"/>
      <c r="AK472" s="8"/>
      <c r="AL472" s="8"/>
      <c r="AM472" s="8"/>
      <c r="AN472" s="8"/>
      <c r="AO472" s="8"/>
      <c r="AP472" s="8"/>
      <c r="AQ472" s="90"/>
      <c r="AR472" s="90"/>
      <c r="AS472" s="90"/>
    </row>
    <row r="473" spans="21:45" ht="25.2" customHeight="1">
      <c r="AH473" s="8"/>
      <c r="AI473" s="8"/>
      <c r="AJ473" s="8"/>
      <c r="AK473" s="8"/>
      <c r="AL473" s="8"/>
      <c r="AM473" s="8"/>
      <c r="AN473" s="8"/>
      <c r="AO473" s="8"/>
      <c r="AP473" s="8"/>
      <c r="AQ473" s="90"/>
      <c r="AR473" s="90"/>
      <c r="AS473" s="90"/>
    </row>
    <row r="474" spans="21:45" ht="25.2" customHeight="1">
      <c r="AH474" s="8"/>
      <c r="AI474" s="8"/>
      <c r="AJ474" s="8"/>
      <c r="AK474" s="8"/>
      <c r="AL474" s="8"/>
      <c r="AM474" s="8"/>
      <c r="AN474" s="8"/>
      <c r="AO474" s="8"/>
      <c r="AP474" s="8"/>
      <c r="AQ474" s="90"/>
      <c r="AR474" s="90"/>
      <c r="AS474" s="90"/>
    </row>
    <row r="475" spans="21:45" ht="25.2" customHeight="1">
      <c r="AH475" s="8"/>
      <c r="AI475" s="8"/>
      <c r="AJ475" s="8"/>
      <c r="AK475" s="8"/>
      <c r="AL475" s="8"/>
      <c r="AM475" s="8"/>
      <c r="AN475" s="8"/>
      <c r="AO475" s="8"/>
      <c r="AP475" s="8"/>
      <c r="AQ475" s="90"/>
      <c r="AR475" s="90"/>
      <c r="AS475" s="90"/>
    </row>
    <row r="476" spans="21:45" ht="25.2" customHeight="1">
      <c r="AH476" s="8"/>
      <c r="AI476" s="8"/>
      <c r="AJ476" s="8"/>
      <c r="AK476" s="8"/>
      <c r="AL476" s="8"/>
      <c r="AM476" s="8"/>
      <c r="AN476" s="8"/>
      <c r="AO476" s="8"/>
      <c r="AP476" s="8"/>
      <c r="AQ476" s="90"/>
      <c r="AR476" s="90"/>
      <c r="AS476" s="90"/>
    </row>
    <row r="477" spans="21:45" ht="25.2" customHeight="1">
      <c r="AH477" s="8"/>
      <c r="AI477" s="8"/>
      <c r="AJ477" s="8"/>
      <c r="AK477" s="8"/>
      <c r="AL477" s="8"/>
      <c r="AM477" s="8"/>
      <c r="AN477" s="8"/>
      <c r="AO477" s="8"/>
      <c r="AP477" s="8"/>
      <c r="AQ477" s="90"/>
      <c r="AR477" s="90"/>
      <c r="AS477" s="90"/>
    </row>
    <row r="478" spans="21:45" ht="25.2" customHeight="1">
      <c r="AH478" s="8"/>
      <c r="AI478" s="8"/>
      <c r="AJ478" s="8"/>
      <c r="AK478" s="8"/>
      <c r="AL478" s="8"/>
      <c r="AM478" s="8"/>
      <c r="AN478" s="8"/>
      <c r="AO478" s="8"/>
      <c r="AP478" s="8"/>
      <c r="AQ478" s="90"/>
      <c r="AR478" s="90"/>
      <c r="AS478" s="90"/>
    </row>
    <row r="479" spans="21:45" ht="25.2" customHeight="1">
      <c r="AH479" s="8"/>
      <c r="AI479" s="8"/>
      <c r="AJ479" s="8"/>
      <c r="AK479" s="8"/>
      <c r="AL479" s="8"/>
      <c r="AM479" s="8"/>
      <c r="AN479" s="8"/>
      <c r="AO479" s="8"/>
      <c r="AP479" s="8"/>
      <c r="AQ479" s="90"/>
      <c r="AR479" s="90"/>
      <c r="AS479" s="90"/>
    </row>
    <row r="480" spans="21:45" ht="25.2" customHeight="1">
      <c r="AH480" s="8"/>
      <c r="AI480" s="8"/>
      <c r="AJ480" s="8"/>
      <c r="AK480" s="8"/>
      <c r="AL480" s="8"/>
      <c r="AM480" s="8"/>
      <c r="AN480" s="8"/>
      <c r="AO480" s="8"/>
      <c r="AP480" s="8"/>
      <c r="AQ480" s="90"/>
      <c r="AR480" s="90"/>
      <c r="AS480" s="90"/>
    </row>
    <row r="481" spans="34:45" ht="25.2" customHeight="1">
      <c r="AH481" s="8"/>
      <c r="AI481" s="8"/>
      <c r="AJ481" s="8"/>
      <c r="AK481" s="8"/>
      <c r="AL481" s="8"/>
      <c r="AM481" s="8"/>
      <c r="AN481" s="8"/>
      <c r="AO481" s="8"/>
      <c r="AP481" s="8"/>
      <c r="AQ481" s="90"/>
      <c r="AR481" s="90"/>
      <c r="AS481" s="90"/>
    </row>
    <row r="482" spans="34:45" ht="25.2" customHeight="1">
      <c r="AH482" s="8"/>
      <c r="AI482" s="8"/>
      <c r="AJ482" s="8"/>
      <c r="AK482" s="8"/>
      <c r="AL482" s="8"/>
      <c r="AM482" s="8"/>
      <c r="AN482" s="8"/>
      <c r="AO482" s="8"/>
      <c r="AP482" s="8"/>
      <c r="AQ482" s="90"/>
      <c r="AR482" s="90"/>
      <c r="AS482" s="90"/>
    </row>
    <row r="483" spans="34:45" ht="25.2" customHeight="1">
      <c r="AH483" s="8"/>
      <c r="AI483" s="8"/>
      <c r="AJ483" s="8"/>
      <c r="AK483" s="8"/>
      <c r="AL483" s="8"/>
      <c r="AM483" s="8"/>
      <c r="AN483" s="8"/>
      <c r="AO483" s="8"/>
      <c r="AP483" s="8"/>
      <c r="AQ483" s="90"/>
      <c r="AR483" s="90"/>
      <c r="AS483" s="90"/>
    </row>
    <row r="484" spans="34:45" ht="25.2" customHeight="1">
      <c r="AH484" s="8"/>
      <c r="AI484" s="8"/>
      <c r="AJ484" s="8"/>
      <c r="AK484" s="8"/>
      <c r="AL484" s="8"/>
      <c r="AM484" s="8"/>
      <c r="AN484" s="8"/>
      <c r="AO484" s="8"/>
      <c r="AP484" s="8"/>
      <c r="AQ484" s="90"/>
      <c r="AR484" s="90"/>
      <c r="AS484" s="90"/>
    </row>
    <row r="485" spans="34:45" ht="25.2" customHeight="1">
      <c r="AH485" s="8"/>
      <c r="AI485" s="8"/>
      <c r="AJ485" s="8"/>
      <c r="AK485" s="8"/>
      <c r="AL485" s="8"/>
      <c r="AM485" s="8"/>
      <c r="AN485" s="8"/>
      <c r="AO485" s="8"/>
      <c r="AP485" s="8"/>
      <c r="AQ485" s="90"/>
      <c r="AR485" s="90"/>
      <c r="AS485" s="90"/>
    </row>
    <row r="486" spans="34:45" ht="25.2" customHeight="1">
      <c r="AH486" s="8"/>
      <c r="AI486" s="8"/>
      <c r="AJ486" s="8"/>
      <c r="AK486" s="8"/>
      <c r="AL486" s="8"/>
      <c r="AM486" s="8"/>
      <c r="AN486" s="8"/>
      <c r="AO486" s="8"/>
      <c r="AP486" s="8"/>
      <c r="AQ486" s="90"/>
      <c r="AR486" s="90"/>
      <c r="AS486" s="90"/>
    </row>
    <row r="487" spans="34:45" ht="25.2" customHeight="1">
      <c r="AH487" s="8"/>
      <c r="AI487" s="8"/>
      <c r="AJ487" s="8"/>
      <c r="AK487" s="8"/>
      <c r="AL487" s="8"/>
      <c r="AM487" s="8"/>
      <c r="AN487" s="8"/>
      <c r="AO487" s="8"/>
      <c r="AP487" s="8"/>
      <c r="AQ487" s="90"/>
      <c r="AR487" s="90"/>
      <c r="AS487" s="90"/>
    </row>
    <row r="488" spans="34:45" ht="25.2" customHeight="1">
      <c r="AH488" s="8"/>
      <c r="AI488" s="8"/>
      <c r="AJ488" s="8"/>
      <c r="AK488" s="8"/>
      <c r="AL488" s="8"/>
      <c r="AM488" s="8"/>
      <c r="AN488" s="8"/>
      <c r="AO488" s="8"/>
      <c r="AP488" s="8"/>
      <c r="AQ488" s="90"/>
      <c r="AR488" s="90"/>
      <c r="AS488" s="90"/>
    </row>
    <row r="489" spans="34:45" ht="25.2" customHeight="1">
      <c r="AH489" s="8"/>
      <c r="AI489" s="8"/>
      <c r="AJ489" s="8"/>
      <c r="AK489" s="8"/>
      <c r="AL489" s="8"/>
      <c r="AM489" s="8"/>
      <c r="AN489" s="8"/>
      <c r="AO489" s="8"/>
      <c r="AP489" s="8"/>
      <c r="AQ489" s="90"/>
      <c r="AR489" s="90"/>
      <c r="AS489" s="90"/>
    </row>
    <row r="490" spans="34:45" ht="25.2" customHeight="1">
      <c r="AH490" s="8"/>
      <c r="AI490" s="8"/>
      <c r="AJ490" s="8"/>
      <c r="AK490" s="8"/>
      <c r="AL490" s="8"/>
      <c r="AM490" s="8"/>
      <c r="AN490" s="8"/>
      <c r="AO490" s="8"/>
      <c r="AP490" s="8"/>
      <c r="AQ490" s="90"/>
      <c r="AR490" s="90"/>
      <c r="AS490" s="90"/>
    </row>
    <row r="491" spans="34:45" ht="25.2" customHeight="1">
      <c r="AH491" s="8"/>
      <c r="AI491" s="8"/>
      <c r="AJ491" s="8"/>
      <c r="AK491" s="8"/>
      <c r="AL491" s="8"/>
      <c r="AM491" s="8"/>
      <c r="AN491" s="8"/>
      <c r="AO491" s="8"/>
      <c r="AP491" s="8"/>
      <c r="AQ491" s="90"/>
      <c r="AR491" s="90"/>
      <c r="AS491" s="90"/>
    </row>
    <row r="492" spans="34:45" ht="25.2" customHeight="1">
      <c r="AH492" s="8"/>
      <c r="AI492" s="8"/>
      <c r="AJ492" s="8"/>
      <c r="AK492" s="8"/>
      <c r="AL492" s="8"/>
      <c r="AM492" s="8"/>
      <c r="AN492" s="8"/>
      <c r="AO492" s="8"/>
      <c r="AP492" s="8"/>
      <c r="AQ492" s="90"/>
      <c r="AR492" s="90"/>
      <c r="AS492" s="90"/>
    </row>
    <row r="493" spans="34:45" ht="25.2" customHeight="1">
      <c r="AH493" s="8"/>
      <c r="AI493" s="8"/>
      <c r="AJ493" s="8"/>
      <c r="AK493" s="8"/>
      <c r="AL493" s="8"/>
      <c r="AM493" s="8"/>
      <c r="AN493" s="8"/>
      <c r="AO493" s="8"/>
      <c r="AP493" s="8"/>
      <c r="AQ493" s="90"/>
      <c r="AR493" s="90"/>
      <c r="AS493" s="90"/>
    </row>
    <row r="494" spans="34:45" ht="25.2" customHeight="1">
      <c r="AH494" s="8"/>
      <c r="AI494" s="8"/>
      <c r="AJ494" s="8"/>
      <c r="AK494" s="8"/>
      <c r="AL494" s="8"/>
      <c r="AM494" s="8"/>
      <c r="AN494" s="8"/>
      <c r="AO494" s="8"/>
      <c r="AP494" s="8"/>
      <c r="AQ494" s="90"/>
      <c r="AR494" s="90"/>
      <c r="AS494" s="90"/>
    </row>
    <row r="495" spans="34:45" ht="25.2" customHeight="1">
      <c r="AH495" s="8"/>
      <c r="AI495" s="8"/>
      <c r="AJ495" s="8"/>
      <c r="AK495" s="8"/>
      <c r="AL495" s="8"/>
      <c r="AM495" s="8"/>
      <c r="AN495" s="8"/>
      <c r="AO495" s="8"/>
      <c r="AP495" s="8"/>
      <c r="AQ495" s="90"/>
      <c r="AR495" s="90"/>
      <c r="AS495" s="90"/>
    </row>
    <row r="496" spans="34:45" ht="25.2" customHeight="1">
      <c r="AH496" s="8"/>
      <c r="AI496" s="8"/>
      <c r="AJ496" s="8"/>
      <c r="AK496" s="8"/>
      <c r="AL496" s="8"/>
      <c r="AM496" s="8"/>
      <c r="AN496" s="8"/>
      <c r="AO496" s="8"/>
      <c r="AP496" s="8"/>
      <c r="AQ496" s="90"/>
      <c r="AR496" s="90"/>
      <c r="AS496" s="90"/>
    </row>
    <row r="497" spans="34:45" ht="25.2" customHeight="1">
      <c r="AH497" s="8"/>
      <c r="AI497" s="8"/>
      <c r="AJ497" s="8"/>
      <c r="AK497" s="8"/>
      <c r="AL497" s="8"/>
      <c r="AM497" s="8"/>
      <c r="AN497" s="8"/>
      <c r="AO497" s="8"/>
      <c r="AP497" s="8"/>
      <c r="AQ497" s="90"/>
      <c r="AR497" s="90"/>
      <c r="AS497" s="90"/>
    </row>
    <row r="498" spans="34:45" ht="25.2" customHeight="1">
      <c r="AH498" s="8"/>
      <c r="AI498" s="8"/>
      <c r="AJ498" s="8"/>
      <c r="AK498" s="8"/>
      <c r="AL498" s="8"/>
      <c r="AM498" s="8"/>
      <c r="AN498" s="8"/>
      <c r="AO498" s="8"/>
      <c r="AP498" s="8"/>
      <c r="AQ498" s="90"/>
      <c r="AR498" s="90"/>
      <c r="AS498" s="90"/>
    </row>
    <row r="499" spans="34:45" ht="25.2" customHeight="1">
      <c r="AH499" s="8"/>
      <c r="AI499" s="8"/>
      <c r="AJ499" s="8"/>
      <c r="AK499" s="8"/>
      <c r="AL499" s="8"/>
      <c r="AM499" s="8"/>
      <c r="AN499" s="8"/>
      <c r="AO499" s="8"/>
      <c r="AP499" s="8"/>
      <c r="AQ499" s="90"/>
      <c r="AR499" s="90"/>
      <c r="AS499" s="90"/>
    </row>
    <row r="500" spans="34:45" ht="25.2" customHeight="1">
      <c r="AH500" s="8"/>
      <c r="AI500" s="8"/>
      <c r="AJ500" s="8"/>
      <c r="AK500" s="8"/>
      <c r="AL500" s="8"/>
      <c r="AM500" s="8"/>
      <c r="AN500" s="8"/>
      <c r="AO500" s="8"/>
      <c r="AP500" s="8"/>
      <c r="AQ500" s="90"/>
      <c r="AR500" s="90"/>
      <c r="AS500" s="90"/>
    </row>
    <row r="501" spans="34:45" ht="25.2" customHeight="1">
      <c r="AH501" s="8"/>
      <c r="AI501" s="8"/>
      <c r="AJ501" s="8"/>
      <c r="AK501" s="8"/>
      <c r="AL501" s="8"/>
      <c r="AM501" s="8"/>
      <c r="AN501" s="8"/>
      <c r="AO501" s="8"/>
      <c r="AP501" s="8"/>
      <c r="AQ501" s="90"/>
      <c r="AR501" s="90"/>
      <c r="AS501" s="90"/>
    </row>
    <row r="502" spans="34:45" ht="25.2" customHeight="1">
      <c r="AH502" s="8"/>
      <c r="AI502" s="8"/>
      <c r="AJ502" s="8"/>
      <c r="AK502" s="8"/>
      <c r="AL502" s="8"/>
      <c r="AM502" s="8"/>
      <c r="AN502" s="8"/>
      <c r="AO502" s="8"/>
      <c r="AP502" s="8"/>
      <c r="AQ502" s="90"/>
      <c r="AR502" s="90"/>
      <c r="AS502" s="90"/>
    </row>
    <row r="503" spans="34:45" ht="25.2" customHeight="1">
      <c r="AH503" s="8"/>
      <c r="AI503" s="8"/>
      <c r="AJ503" s="8"/>
      <c r="AK503" s="8"/>
      <c r="AL503" s="8"/>
      <c r="AM503" s="8"/>
      <c r="AN503" s="8"/>
      <c r="AO503" s="8"/>
      <c r="AP503" s="8"/>
      <c r="AQ503" s="90"/>
      <c r="AR503" s="90"/>
      <c r="AS503" s="90"/>
    </row>
    <row r="504" spans="34:45" ht="25.2" customHeight="1">
      <c r="AH504" s="8"/>
      <c r="AI504" s="8"/>
      <c r="AJ504" s="8"/>
      <c r="AK504" s="8"/>
      <c r="AL504" s="8"/>
      <c r="AM504" s="8"/>
      <c r="AN504" s="8"/>
      <c r="AO504" s="8"/>
      <c r="AP504" s="8"/>
      <c r="AQ504" s="90"/>
      <c r="AR504" s="90"/>
      <c r="AS504" s="90"/>
    </row>
    <row r="505" spans="34:45" ht="25.2" customHeight="1">
      <c r="AH505" s="8"/>
      <c r="AI505" s="8"/>
      <c r="AJ505" s="8"/>
      <c r="AK505" s="8"/>
      <c r="AL505" s="8"/>
      <c r="AM505" s="8"/>
      <c r="AN505" s="8"/>
      <c r="AO505" s="8"/>
      <c r="AP505" s="8"/>
      <c r="AQ505" s="90"/>
      <c r="AR505" s="90"/>
      <c r="AS505" s="90"/>
    </row>
    <row r="506" spans="34:45" ht="25.2" customHeight="1">
      <c r="AH506" s="8"/>
      <c r="AI506" s="8"/>
      <c r="AJ506" s="8"/>
      <c r="AK506" s="8"/>
      <c r="AL506" s="8"/>
      <c r="AM506" s="8"/>
      <c r="AN506" s="8"/>
      <c r="AO506" s="8"/>
      <c r="AP506" s="8"/>
      <c r="AQ506" s="90"/>
      <c r="AR506" s="90"/>
      <c r="AS506" s="90"/>
    </row>
    <row r="507" spans="34:45" ht="25.2" customHeight="1">
      <c r="AH507" s="8"/>
      <c r="AI507" s="8"/>
      <c r="AJ507" s="8"/>
      <c r="AK507" s="8"/>
      <c r="AL507" s="8"/>
      <c r="AM507" s="8"/>
      <c r="AN507" s="8"/>
      <c r="AO507" s="8"/>
      <c r="AP507" s="8"/>
      <c r="AQ507" s="90"/>
      <c r="AR507" s="90"/>
      <c r="AS507" s="90"/>
    </row>
    <row r="508" spans="34:45" ht="25.2" customHeight="1">
      <c r="AH508" s="8"/>
      <c r="AI508" s="8"/>
      <c r="AJ508" s="8"/>
      <c r="AK508" s="8"/>
      <c r="AL508" s="8"/>
      <c r="AM508" s="8"/>
      <c r="AN508" s="8"/>
      <c r="AO508" s="8"/>
      <c r="AP508" s="8"/>
      <c r="AQ508" s="90"/>
      <c r="AR508" s="90"/>
      <c r="AS508" s="90"/>
    </row>
    <row r="509" spans="34:45" ht="25.2" customHeight="1">
      <c r="AH509" s="8"/>
      <c r="AI509" s="8"/>
      <c r="AJ509" s="8"/>
      <c r="AK509" s="8"/>
      <c r="AL509" s="8"/>
      <c r="AM509" s="8"/>
      <c r="AN509" s="8"/>
      <c r="AO509" s="8"/>
      <c r="AP509" s="8"/>
      <c r="AQ509" s="90"/>
      <c r="AR509" s="90"/>
      <c r="AS509" s="90"/>
    </row>
    <row r="510" spans="34:45" ht="25.2" customHeight="1">
      <c r="AH510" s="8"/>
      <c r="AI510" s="8"/>
      <c r="AJ510" s="8"/>
      <c r="AK510" s="8"/>
      <c r="AL510" s="8"/>
      <c r="AM510" s="8"/>
      <c r="AN510" s="8"/>
      <c r="AO510" s="8"/>
      <c r="AP510" s="8"/>
      <c r="AQ510" s="90"/>
      <c r="AR510" s="90"/>
      <c r="AS510" s="90"/>
    </row>
    <row r="511" spans="34:45" ht="25.2" customHeight="1">
      <c r="AH511" s="8"/>
      <c r="AI511" s="8"/>
      <c r="AJ511" s="8"/>
      <c r="AK511" s="8"/>
      <c r="AL511" s="8"/>
      <c r="AM511" s="8"/>
      <c r="AN511" s="8"/>
      <c r="AO511" s="8"/>
      <c r="AP511" s="8"/>
      <c r="AQ511" s="90"/>
      <c r="AR511" s="90"/>
      <c r="AS511" s="90"/>
    </row>
    <row r="512" spans="34:45" ht="25.2" customHeight="1">
      <c r="AH512" s="8"/>
      <c r="AI512" s="8"/>
      <c r="AJ512" s="8"/>
      <c r="AK512" s="8"/>
      <c r="AL512" s="8"/>
      <c r="AM512" s="8"/>
      <c r="AN512" s="8"/>
      <c r="AO512" s="8"/>
      <c r="AP512" s="8"/>
      <c r="AQ512" s="90"/>
      <c r="AR512" s="90"/>
      <c r="AS512" s="90"/>
    </row>
    <row r="513" spans="34:45" ht="25.2" customHeight="1">
      <c r="AH513" s="8"/>
      <c r="AI513" s="8"/>
      <c r="AJ513" s="8"/>
      <c r="AK513" s="8"/>
      <c r="AL513" s="8"/>
      <c r="AM513" s="8"/>
      <c r="AN513" s="8"/>
      <c r="AO513" s="8"/>
      <c r="AP513" s="8"/>
      <c r="AQ513" s="90"/>
      <c r="AR513" s="90"/>
      <c r="AS513" s="90"/>
    </row>
    <row r="514" spans="34:45" ht="25.2" customHeight="1">
      <c r="AH514" s="8"/>
      <c r="AI514" s="8"/>
      <c r="AJ514" s="8"/>
      <c r="AK514" s="8"/>
      <c r="AL514" s="8"/>
      <c r="AM514" s="8"/>
      <c r="AN514" s="8"/>
      <c r="AO514" s="8"/>
      <c r="AP514" s="8"/>
      <c r="AQ514" s="90"/>
      <c r="AR514" s="90"/>
      <c r="AS514" s="90"/>
    </row>
    <row r="515" spans="34:45" ht="25.2" customHeight="1">
      <c r="AH515" s="8"/>
      <c r="AI515" s="8"/>
      <c r="AJ515" s="8"/>
      <c r="AK515" s="8"/>
      <c r="AL515" s="8"/>
      <c r="AM515" s="8"/>
      <c r="AN515" s="8"/>
      <c r="AO515" s="8"/>
      <c r="AP515" s="8"/>
      <c r="AQ515" s="90"/>
      <c r="AR515" s="90"/>
      <c r="AS515" s="90"/>
    </row>
    <row r="516" spans="34:45" ht="25.2" customHeight="1">
      <c r="AH516" s="8"/>
      <c r="AI516" s="8"/>
      <c r="AJ516" s="8"/>
      <c r="AK516" s="8"/>
      <c r="AL516" s="8"/>
      <c r="AM516" s="8"/>
      <c r="AN516" s="8"/>
      <c r="AO516" s="8"/>
      <c r="AP516" s="8"/>
      <c r="AQ516" s="90"/>
      <c r="AR516" s="90"/>
      <c r="AS516" s="90"/>
    </row>
    <row r="517" spans="34:45" ht="25.2" customHeight="1">
      <c r="AH517" s="8"/>
      <c r="AI517" s="8"/>
      <c r="AJ517" s="8"/>
      <c r="AK517" s="8"/>
      <c r="AL517" s="8"/>
      <c r="AM517" s="8"/>
      <c r="AN517" s="8"/>
      <c r="AO517" s="8"/>
      <c r="AP517" s="8"/>
      <c r="AQ517" s="90"/>
      <c r="AR517" s="90"/>
      <c r="AS517" s="90"/>
    </row>
    <row r="518" spans="34:45" ht="25.2" customHeight="1">
      <c r="AH518" s="8"/>
      <c r="AI518" s="8"/>
      <c r="AJ518" s="8"/>
      <c r="AK518" s="8"/>
      <c r="AL518" s="8"/>
      <c r="AM518" s="8"/>
      <c r="AN518" s="8"/>
      <c r="AO518" s="8"/>
      <c r="AP518" s="8"/>
      <c r="AQ518" s="90"/>
      <c r="AR518" s="90"/>
      <c r="AS518" s="90"/>
    </row>
    <row r="519" spans="34:45" ht="25.2" customHeight="1">
      <c r="AH519" s="8"/>
      <c r="AI519" s="8"/>
      <c r="AJ519" s="8"/>
      <c r="AK519" s="8"/>
      <c r="AL519" s="8"/>
      <c r="AM519" s="8"/>
      <c r="AN519" s="8"/>
      <c r="AO519" s="8"/>
      <c r="AP519" s="8"/>
      <c r="AQ519" s="90"/>
      <c r="AR519" s="90"/>
      <c r="AS519" s="90"/>
    </row>
    <row r="520" spans="34:45" ht="25.2" customHeight="1">
      <c r="AH520" s="8"/>
      <c r="AI520" s="8"/>
      <c r="AJ520" s="8"/>
      <c r="AK520" s="8"/>
      <c r="AL520" s="8"/>
      <c r="AM520" s="8"/>
      <c r="AN520" s="8"/>
      <c r="AO520" s="8"/>
      <c r="AP520" s="8"/>
      <c r="AQ520" s="90"/>
      <c r="AR520" s="90"/>
      <c r="AS520" s="90"/>
    </row>
    <row r="521" spans="34:45" ht="25.2" customHeight="1">
      <c r="AH521" s="8"/>
      <c r="AI521" s="8"/>
      <c r="AJ521" s="8"/>
      <c r="AK521" s="8"/>
      <c r="AL521" s="8"/>
      <c r="AM521" s="8"/>
      <c r="AN521" s="8"/>
      <c r="AO521" s="8"/>
      <c r="AP521" s="8"/>
      <c r="AQ521" s="90"/>
      <c r="AR521" s="90"/>
      <c r="AS521" s="90"/>
    </row>
    <row r="522" spans="34:45" ht="25.2" customHeight="1">
      <c r="AH522" s="8"/>
      <c r="AI522" s="8"/>
      <c r="AJ522" s="8"/>
      <c r="AK522" s="8"/>
      <c r="AL522" s="8"/>
      <c r="AM522" s="8"/>
      <c r="AN522" s="8"/>
      <c r="AO522" s="8"/>
      <c r="AP522" s="8"/>
      <c r="AQ522" s="90"/>
      <c r="AR522" s="90"/>
      <c r="AS522" s="90"/>
    </row>
    <row r="523" spans="34:45" ht="25.2" customHeight="1">
      <c r="AH523" s="8"/>
      <c r="AI523" s="8"/>
      <c r="AJ523" s="8"/>
      <c r="AK523" s="8"/>
      <c r="AL523" s="8"/>
      <c r="AM523" s="8"/>
      <c r="AN523" s="8"/>
      <c r="AO523" s="8"/>
      <c r="AP523" s="8"/>
      <c r="AQ523" s="90"/>
      <c r="AR523" s="90"/>
      <c r="AS523" s="90"/>
    </row>
    <row r="524" spans="34:45" ht="25.2" customHeight="1">
      <c r="AH524" s="8"/>
      <c r="AI524" s="8"/>
      <c r="AJ524" s="8"/>
      <c r="AK524" s="8"/>
      <c r="AL524" s="8"/>
      <c r="AM524" s="8"/>
      <c r="AN524" s="8"/>
      <c r="AO524" s="8"/>
      <c r="AP524" s="8"/>
      <c r="AQ524" s="90"/>
      <c r="AR524" s="90"/>
      <c r="AS524" s="90"/>
    </row>
    <row r="525" spans="34:45" ht="25.2" customHeight="1">
      <c r="AH525" s="8"/>
      <c r="AI525" s="8"/>
      <c r="AJ525" s="8"/>
      <c r="AK525" s="8"/>
      <c r="AL525" s="8"/>
      <c r="AM525" s="8"/>
      <c r="AN525" s="8"/>
      <c r="AO525" s="8"/>
      <c r="AP525" s="8"/>
      <c r="AQ525" s="90"/>
      <c r="AR525" s="90"/>
      <c r="AS525" s="90"/>
    </row>
    <row r="526" spans="34:45" ht="25.2" customHeight="1">
      <c r="AH526" s="8"/>
      <c r="AI526" s="8"/>
      <c r="AJ526" s="8"/>
      <c r="AK526" s="8"/>
      <c r="AL526" s="8"/>
      <c r="AM526" s="8"/>
      <c r="AN526" s="8"/>
      <c r="AO526" s="8"/>
      <c r="AP526" s="8"/>
      <c r="AQ526" s="90"/>
      <c r="AR526" s="90"/>
      <c r="AS526" s="90"/>
    </row>
    <row r="527" spans="34:45" ht="25.2" customHeight="1">
      <c r="AH527" s="8"/>
      <c r="AI527" s="8"/>
      <c r="AJ527" s="8"/>
      <c r="AK527" s="8"/>
      <c r="AL527" s="8"/>
      <c r="AM527" s="8"/>
      <c r="AN527" s="8"/>
      <c r="AO527" s="8"/>
      <c r="AP527" s="8"/>
      <c r="AQ527" s="90"/>
      <c r="AR527" s="90"/>
      <c r="AS527" s="90"/>
    </row>
    <row r="528" spans="34:45" ht="25.2" customHeight="1">
      <c r="AH528" s="8"/>
      <c r="AI528" s="8"/>
      <c r="AJ528" s="8"/>
      <c r="AK528" s="8"/>
      <c r="AL528" s="8"/>
      <c r="AM528" s="8"/>
      <c r="AN528" s="8"/>
      <c r="AO528" s="8"/>
      <c r="AP528" s="8"/>
      <c r="AQ528" s="90"/>
      <c r="AR528" s="90"/>
      <c r="AS528" s="90"/>
    </row>
    <row r="529" spans="34:45" ht="25.2" customHeight="1">
      <c r="AH529" s="8"/>
      <c r="AI529" s="8"/>
      <c r="AJ529" s="8"/>
      <c r="AK529" s="8"/>
      <c r="AL529" s="8"/>
      <c r="AM529" s="8"/>
      <c r="AN529" s="8"/>
      <c r="AO529" s="8"/>
      <c r="AP529" s="8"/>
      <c r="AQ529" s="90"/>
      <c r="AR529" s="90"/>
      <c r="AS529" s="90"/>
    </row>
    <row r="530" spans="34:45" ht="25.2" customHeight="1">
      <c r="AH530" s="8"/>
      <c r="AI530" s="8"/>
      <c r="AJ530" s="8"/>
      <c r="AK530" s="8"/>
      <c r="AL530" s="8"/>
      <c r="AM530" s="8"/>
      <c r="AN530" s="8"/>
      <c r="AO530" s="8"/>
      <c r="AP530" s="8"/>
      <c r="AQ530" s="90"/>
      <c r="AR530" s="90"/>
      <c r="AS530" s="90"/>
    </row>
    <row r="531" spans="34:45" ht="25.2" customHeight="1">
      <c r="AH531" s="8"/>
      <c r="AI531" s="8"/>
      <c r="AJ531" s="8"/>
      <c r="AK531" s="8"/>
      <c r="AL531" s="8"/>
      <c r="AM531" s="8"/>
      <c r="AN531" s="8"/>
      <c r="AO531" s="8"/>
      <c r="AP531" s="8"/>
      <c r="AQ531" s="90"/>
      <c r="AR531" s="90"/>
      <c r="AS531" s="90"/>
    </row>
    <row r="532" spans="34:45" ht="25.2" customHeight="1">
      <c r="AH532" s="8"/>
      <c r="AI532" s="8"/>
      <c r="AJ532" s="8"/>
      <c r="AK532" s="8"/>
      <c r="AL532" s="8"/>
      <c r="AM532" s="8"/>
      <c r="AN532" s="8"/>
      <c r="AO532" s="8"/>
      <c r="AP532" s="8"/>
      <c r="AQ532" s="90"/>
      <c r="AR532" s="90"/>
      <c r="AS532" s="90"/>
    </row>
    <row r="533" spans="34:45" ht="25.2" customHeight="1">
      <c r="AH533" s="8"/>
      <c r="AI533" s="8"/>
      <c r="AJ533" s="8"/>
      <c r="AK533" s="8"/>
      <c r="AL533" s="8"/>
      <c r="AM533" s="8"/>
      <c r="AN533" s="8"/>
      <c r="AO533" s="8"/>
      <c r="AP533" s="8"/>
      <c r="AQ533" s="90"/>
      <c r="AR533" s="90"/>
      <c r="AS533" s="90"/>
    </row>
    <row r="534" spans="34:45" ht="25.2" customHeight="1">
      <c r="AH534" s="8"/>
      <c r="AI534" s="8"/>
      <c r="AJ534" s="8"/>
      <c r="AK534" s="8"/>
      <c r="AL534" s="8"/>
      <c r="AM534" s="8"/>
      <c r="AN534" s="8"/>
      <c r="AO534" s="8"/>
      <c r="AP534" s="8"/>
      <c r="AQ534" s="90"/>
      <c r="AR534" s="90"/>
      <c r="AS534" s="90"/>
    </row>
    <row r="535" spans="34:45" ht="25.2" customHeight="1">
      <c r="AH535" s="8"/>
      <c r="AI535" s="8"/>
      <c r="AJ535" s="8"/>
      <c r="AK535" s="8"/>
      <c r="AL535" s="8"/>
      <c r="AM535" s="8"/>
      <c r="AN535" s="8"/>
      <c r="AO535" s="8"/>
      <c r="AP535" s="8"/>
      <c r="AQ535" s="90"/>
      <c r="AR535" s="90"/>
      <c r="AS535" s="90"/>
    </row>
    <row r="536" spans="34:45" ht="25.2" customHeight="1">
      <c r="AH536" s="8"/>
      <c r="AI536" s="8"/>
      <c r="AJ536" s="8"/>
      <c r="AK536" s="8"/>
      <c r="AL536" s="8"/>
      <c r="AM536" s="8"/>
      <c r="AN536" s="8"/>
      <c r="AO536" s="8"/>
      <c r="AP536" s="8"/>
      <c r="AQ536" s="90"/>
      <c r="AR536" s="90"/>
      <c r="AS536" s="90"/>
    </row>
    <row r="537" spans="34:45" ht="25.2" customHeight="1">
      <c r="AH537" s="8"/>
      <c r="AI537" s="8"/>
      <c r="AJ537" s="8"/>
      <c r="AK537" s="8"/>
      <c r="AL537" s="8"/>
      <c r="AM537" s="8"/>
      <c r="AN537" s="8"/>
      <c r="AO537" s="8"/>
      <c r="AP537" s="8"/>
      <c r="AQ537" s="90"/>
      <c r="AR537" s="90"/>
      <c r="AS537" s="90"/>
    </row>
    <row r="538" spans="34:45" ht="25.2" customHeight="1">
      <c r="AH538" s="8"/>
      <c r="AI538" s="8"/>
      <c r="AJ538" s="8"/>
      <c r="AK538" s="8"/>
      <c r="AL538" s="8"/>
      <c r="AM538" s="8"/>
      <c r="AN538" s="8"/>
      <c r="AO538" s="8"/>
      <c r="AP538" s="8"/>
      <c r="AQ538" s="90"/>
      <c r="AR538" s="90"/>
      <c r="AS538" s="90"/>
    </row>
    <row r="539" spans="34:45" ht="25.2" customHeight="1">
      <c r="AH539" s="8"/>
      <c r="AI539" s="8"/>
      <c r="AJ539" s="8"/>
      <c r="AK539" s="8"/>
      <c r="AL539" s="8"/>
      <c r="AM539" s="8"/>
      <c r="AN539" s="8"/>
      <c r="AO539" s="8"/>
      <c r="AP539" s="8"/>
      <c r="AQ539" s="90"/>
      <c r="AR539" s="90"/>
      <c r="AS539" s="90"/>
    </row>
    <row r="540" spans="34:45" ht="25.2" customHeight="1">
      <c r="AH540" s="8"/>
      <c r="AI540" s="8"/>
      <c r="AJ540" s="8"/>
      <c r="AK540" s="8"/>
      <c r="AL540" s="8"/>
      <c r="AM540" s="8"/>
      <c r="AN540" s="8"/>
      <c r="AO540" s="8"/>
      <c r="AP540" s="8"/>
      <c r="AQ540" s="90"/>
      <c r="AR540" s="90"/>
      <c r="AS540" s="90"/>
    </row>
    <row r="541" spans="34:45" ht="25.2" customHeight="1">
      <c r="AH541" s="8"/>
      <c r="AI541" s="8"/>
      <c r="AJ541" s="8"/>
      <c r="AK541" s="8"/>
      <c r="AL541" s="8"/>
      <c r="AM541" s="8"/>
      <c r="AN541" s="8"/>
      <c r="AO541" s="8"/>
      <c r="AP541" s="8"/>
      <c r="AQ541" s="90"/>
      <c r="AR541" s="90"/>
      <c r="AS541" s="90"/>
    </row>
    <row r="542" spans="34:45" ht="25.2" customHeight="1">
      <c r="AH542" s="8"/>
      <c r="AI542" s="8"/>
      <c r="AJ542" s="8"/>
      <c r="AK542" s="8"/>
      <c r="AL542" s="8"/>
      <c r="AM542" s="8"/>
      <c r="AN542" s="8"/>
      <c r="AO542" s="8"/>
      <c r="AP542" s="8"/>
      <c r="AQ542" s="90"/>
      <c r="AR542" s="90"/>
      <c r="AS542" s="90"/>
    </row>
    <row r="543" spans="34:45" ht="25.2" customHeight="1">
      <c r="AH543" s="8"/>
      <c r="AI543" s="8"/>
      <c r="AJ543" s="8"/>
      <c r="AK543" s="8"/>
      <c r="AL543" s="8"/>
      <c r="AM543" s="8"/>
      <c r="AN543" s="8"/>
      <c r="AO543" s="8"/>
      <c r="AP543" s="8"/>
      <c r="AQ543" s="90"/>
      <c r="AR543" s="90"/>
      <c r="AS543" s="90"/>
    </row>
    <row r="544" spans="34:45" ht="25.2" customHeight="1">
      <c r="AH544" s="8"/>
      <c r="AI544" s="8"/>
      <c r="AJ544" s="8"/>
      <c r="AK544" s="8"/>
      <c r="AL544" s="8"/>
      <c r="AM544" s="8"/>
      <c r="AN544" s="8"/>
      <c r="AO544" s="8"/>
      <c r="AP544" s="8"/>
      <c r="AQ544" s="90"/>
      <c r="AR544" s="90"/>
      <c r="AS544" s="90"/>
    </row>
  </sheetData>
  <mergeCells count="4">
    <mergeCell ref="A1:AN1"/>
    <mergeCell ref="A2:AN2"/>
    <mergeCell ref="B3:D3"/>
    <mergeCell ref="B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2"/>
  <sheetViews>
    <sheetView workbookViewId="0">
      <selection activeCell="O23" sqref="O23"/>
    </sheetView>
  </sheetViews>
  <sheetFormatPr defaultRowHeight="13.8"/>
  <cols>
    <col min="1" max="1" width="12.59765625" customWidth="1"/>
    <col min="2" max="2" width="3" customWidth="1"/>
    <col min="3" max="3" width="3.69921875" customWidth="1"/>
    <col min="4" max="4" width="4.09765625" customWidth="1"/>
    <col min="5" max="5" width="3.8984375" customWidth="1"/>
    <col min="6" max="6" width="4.19921875" customWidth="1"/>
    <col min="7" max="7" width="5.19921875" customWidth="1"/>
    <col min="8" max="8" width="4" customWidth="1"/>
    <col min="9" max="9" width="3.59765625" customWidth="1"/>
    <col min="10" max="10" width="3.8984375" customWidth="1"/>
    <col min="11" max="11" width="4.59765625" customWidth="1"/>
    <col min="12" max="12" width="4.69921875" customWidth="1"/>
    <col min="13" max="13" width="4" customWidth="1"/>
    <col min="14" max="14" width="4.09765625" customWidth="1"/>
    <col min="15" max="15" width="3.8984375" customWidth="1"/>
    <col min="16" max="16" width="4.69921875" customWidth="1"/>
    <col min="17" max="17" width="5.59765625" customWidth="1"/>
    <col min="18" max="19" width="4.69921875" customWidth="1"/>
    <col min="20" max="20" width="4.8984375" customWidth="1"/>
    <col min="21" max="21" width="5.19921875" customWidth="1"/>
    <col min="22" max="22" width="4.09765625" customWidth="1"/>
    <col min="23" max="23" width="5.09765625" customWidth="1"/>
    <col min="24" max="24" width="3.09765625" customWidth="1"/>
    <col min="25" max="25" width="4.69921875" customWidth="1"/>
    <col min="26" max="26" width="3.59765625" customWidth="1"/>
    <col min="27" max="27" width="3.8984375" customWidth="1"/>
    <col min="28" max="30" width="2.59765625" customWidth="1"/>
    <col min="31" max="32" width="3.69921875" customWidth="1"/>
    <col min="33" max="35" width="2.59765625" customWidth="1"/>
    <col min="36" max="36" width="3.8984375" customWidth="1"/>
    <col min="37" max="43" width="2.59765625" customWidth="1"/>
    <col min="44" max="44" width="3.09765625" customWidth="1"/>
    <col min="45" max="45" width="3.19921875" customWidth="1"/>
    <col min="46" max="55" width="2.59765625" customWidth="1"/>
    <col min="257" max="257" width="12.59765625" customWidth="1"/>
    <col min="258" max="311" width="2.59765625" customWidth="1"/>
    <col min="513" max="513" width="12.59765625" customWidth="1"/>
    <col min="514" max="567" width="2.59765625" customWidth="1"/>
    <col min="769" max="769" width="12.59765625" customWidth="1"/>
    <col min="770" max="823" width="2.59765625" customWidth="1"/>
    <col min="1025" max="1025" width="12.59765625" customWidth="1"/>
    <col min="1026" max="1079" width="2.59765625" customWidth="1"/>
    <col min="1281" max="1281" width="12.59765625" customWidth="1"/>
    <col min="1282" max="1335" width="2.59765625" customWidth="1"/>
    <col min="1537" max="1537" width="12.59765625" customWidth="1"/>
    <col min="1538" max="1591" width="2.59765625" customWidth="1"/>
    <col min="1793" max="1793" width="12.59765625" customWidth="1"/>
    <col min="1794" max="1847" width="2.59765625" customWidth="1"/>
    <col min="2049" max="2049" width="12.59765625" customWidth="1"/>
    <col min="2050" max="2103" width="2.59765625" customWidth="1"/>
    <col min="2305" max="2305" width="12.59765625" customWidth="1"/>
    <col min="2306" max="2359" width="2.59765625" customWidth="1"/>
    <col min="2561" max="2561" width="12.59765625" customWidth="1"/>
    <col min="2562" max="2615" width="2.59765625" customWidth="1"/>
    <col min="2817" max="2817" width="12.59765625" customWidth="1"/>
    <col min="2818" max="2871" width="2.59765625" customWidth="1"/>
    <col min="3073" max="3073" width="12.59765625" customWidth="1"/>
    <col min="3074" max="3127" width="2.59765625" customWidth="1"/>
    <col min="3329" max="3329" width="12.59765625" customWidth="1"/>
    <col min="3330" max="3383" width="2.59765625" customWidth="1"/>
    <col min="3585" max="3585" width="12.59765625" customWidth="1"/>
    <col min="3586" max="3639" width="2.59765625" customWidth="1"/>
    <col min="3841" max="3841" width="12.59765625" customWidth="1"/>
    <col min="3842" max="3895" width="2.59765625" customWidth="1"/>
    <col min="4097" max="4097" width="12.59765625" customWidth="1"/>
    <col min="4098" max="4151" width="2.59765625" customWidth="1"/>
    <col min="4353" max="4353" width="12.59765625" customWidth="1"/>
    <col min="4354" max="4407" width="2.59765625" customWidth="1"/>
    <col min="4609" max="4609" width="12.59765625" customWidth="1"/>
    <col min="4610" max="4663" width="2.59765625" customWidth="1"/>
    <col min="4865" max="4865" width="12.59765625" customWidth="1"/>
    <col min="4866" max="4919" width="2.59765625" customWidth="1"/>
    <col min="5121" max="5121" width="12.59765625" customWidth="1"/>
    <col min="5122" max="5175" width="2.59765625" customWidth="1"/>
    <col min="5377" max="5377" width="12.59765625" customWidth="1"/>
    <col min="5378" max="5431" width="2.59765625" customWidth="1"/>
    <col min="5633" max="5633" width="12.59765625" customWidth="1"/>
    <col min="5634" max="5687" width="2.59765625" customWidth="1"/>
    <col min="5889" max="5889" width="12.59765625" customWidth="1"/>
    <col min="5890" max="5943" width="2.59765625" customWidth="1"/>
    <col min="6145" max="6145" width="12.59765625" customWidth="1"/>
    <col min="6146" max="6199" width="2.59765625" customWidth="1"/>
    <col min="6401" max="6401" width="12.59765625" customWidth="1"/>
    <col min="6402" max="6455" width="2.59765625" customWidth="1"/>
    <col min="6657" max="6657" width="12.59765625" customWidth="1"/>
    <col min="6658" max="6711" width="2.59765625" customWidth="1"/>
    <col min="6913" max="6913" width="12.59765625" customWidth="1"/>
    <col min="6914" max="6967" width="2.59765625" customWidth="1"/>
    <col min="7169" max="7169" width="12.59765625" customWidth="1"/>
    <col min="7170" max="7223" width="2.59765625" customWidth="1"/>
    <col min="7425" max="7425" width="12.59765625" customWidth="1"/>
    <col min="7426" max="7479" width="2.59765625" customWidth="1"/>
    <col min="7681" max="7681" width="12.59765625" customWidth="1"/>
    <col min="7682" max="7735" width="2.59765625" customWidth="1"/>
    <col min="7937" max="7937" width="12.59765625" customWidth="1"/>
    <col min="7938" max="7991" width="2.59765625" customWidth="1"/>
    <col min="8193" max="8193" width="12.59765625" customWidth="1"/>
    <col min="8194" max="8247" width="2.59765625" customWidth="1"/>
    <col min="8449" max="8449" width="12.59765625" customWidth="1"/>
    <col min="8450" max="8503" width="2.59765625" customWidth="1"/>
    <col min="8705" max="8705" width="12.59765625" customWidth="1"/>
    <col min="8706" max="8759" width="2.59765625" customWidth="1"/>
    <col min="8961" max="8961" width="12.59765625" customWidth="1"/>
    <col min="8962" max="9015" width="2.59765625" customWidth="1"/>
    <col min="9217" max="9217" width="12.59765625" customWidth="1"/>
    <col min="9218" max="9271" width="2.59765625" customWidth="1"/>
    <col min="9473" max="9473" width="12.59765625" customWidth="1"/>
    <col min="9474" max="9527" width="2.59765625" customWidth="1"/>
    <col min="9729" max="9729" width="12.59765625" customWidth="1"/>
    <col min="9730" max="9783" width="2.59765625" customWidth="1"/>
    <col min="9985" max="9985" width="12.59765625" customWidth="1"/>
    <col min="9986" max="10039" width="2.59765625" customWidth="1"/>
    <col min="10241" max="10241" width="12.59765625" customWidth="1"/>
    <col min="10242" max="10295" width="2.59765625" customWidth="1"/>
    <col min="10497" max="10497" width="12.59765625" customWidth="1"/>
    <col min="10498" max="10551" width="2.59765625" customWidth="1"/>
    <col min="10753" max="10753" width="12.59765625" customWidth="1"/>
    <col min="10754" max="10807" width="2.59765625" customWidth="1"/>
    <col min="11009" max="11009" width="12.59765625" customWidth="1"/>
    <col min="11010" max="11063" width="2.59765625" customWidth="1"/>
    <col min="11265" max="11265" width="12.59765625" customWidth="1"/>
    <col min="11266" max="11319" width="2.59765625" customWidth="1"/>
    <col min="11521" max="11521" width="12.59765625" customWidth="1"/>
    <col min="11522" max="11575" width="2.59765625" customWidth="1"/>
    <col min="11777" max="11777" width="12.59765625" customWidth="1"/>
    <col min="11778" max="11831" width="2.59765625" customWidth="1"/>
    <col min="12033" max="12033" width="12.59765625" customWidth="1"/>
    <col min="12034" max="12087" width="2.59765625" customWidth="1"/>
    <col min="12289" max="12289" width="12.59765625" customWidth="1"/>
    <col min="12290" max="12343" width="2.59765625" customWidth="1"/>
    <col min="12545" max="12545" width="12.59765625" customWidth="1"/>
    <col min="12546" max="12599" width="2.59765625" customWidth="1"/>
    <col min="12801" max="12801" width="12.59765625" customWidth="1"/>
    <col min="12802" max="12855" width="2.59765625" customWidth="1"/>
    <col min="13057" max="13057" width="12.59765625" customWidth="1"/>
    <col min="13058" max="13111" width="2.59765625" customWidth="1"/>
    <col min="13313" max="13313" width="12.59765625" customWidth="1"/>
    <col min="13314" max="13367" width="2.59765625" customWidth="1"/>
    <col min="13569" max="13569" width="12.59765625" customWidth="1"/>
    <col min="13570" max="13623" width="2.59765625" customWidth="1"/>
    <col min="13825" max="13825" width="12.59765625" customWidth="1"/>
    <col min="13826" max="13879" width="2.59765625" customWidth="1"/>
    <col min="14081" max="14081" width="12.59765625" customWidth="1"/>
    <col min="14082" max="14135" width="2.59765625" customWidth="1"/>
    <col min="14337" max="14337" width="12.59765625" customWidth="1"/>
    <col min="14338" max="14391" width="2.59765625" customWidth="1"/>
    <col min="14593" max="14593" width="12.59765625" customWidth="1"/>
    <col min="14594" max="14647" width="2.59765625" customWidth="1"/>
    <col min="14849" max="14849" width="12.59765625" customWidth="1"/>
    <col min="14850" max="14903" width="2.59765625" customWidth="1"/>
    <col min="15105" max="15105" width="12.59765625" customWidth="1"/>
    <col min="15106" max="15159" width="2.59765625" customWidth="1"/>
    <col min="15361" max="15361" width="12.59765625" customWidth="1"/>
    <col min="15362" max="15415" width="2.59765625" customWidth="1"/>
    <col min="15617" max="15617" width="12.59765625" customWidth="1"/>
    <col min="15618" max="15671" width="2.59765625" customWidth="1"/>
    <col min="15873" max="15873" width="12.59765625" customWidth="1"/>
    <col min="15874" max="15927" width="2.59765625" customWidth="1"/>
    <col min="16129" max="16129" width="12.59765625" customWidth="1"/>
    <col min="16130" max="16183" width="2.59765625" customWidth="1"/>
  </cols>
  <sheetData>
    <row r="1" spans="1:55" ht="20.399999999999999">
      <c r="A1" s="472" t="s">
        <v>2982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</row>
    <row r="2" spans="1:55" ht="20.399999999999999">
      <c r="A2" s="472" t="s">
        <v>2983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</row>
    <row r="3" spans="1:55" ht="20.399999999999999">
      <c r="A3" s="472" t="s">
        <v>2984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</row>
    <row r="4" spans="1:55" ht="20.399999999999999">
      <c r="A4" s="472" t="s">
        <v>2985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</row>
    <row r="5" spans="1:55" ht="20.399999999999999">
      <c r="A5" s="472" t="s">
        <v>2986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472"/>
      <c r="BC5" s="472"/>
    </row>
    <row r="6" spans="1:55" ht="2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</row>
    <row r="7" spans="1:55" s="101" customFormat="1" ht="21">
      <c r="A7" s="94" t="s">
        <v>2987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6">
        <v>9</v>
      </c>
      <c r="K7" s="97">
        <v>10</v>
      </c>
      <c r="L7" s="96">
        <v>11</v>
      </c>
      <c r="M7" s="97">
        <v>12</v>
      </c>
      <c r="N7" s="96">
        <v>13</v>
      </c>
      <c r="O7" s="97">
        <v>14</v>
      </c>
      <c r="P7" s="96">
        <v>15</v>
      </c>
      <c r="Q7" s="97">
        <v>16</v>
      </c>
      <c r="R7" s="96">
        <v>17</v>
      </c>
      <c r="S7" s="97">
        <v>18</v>
      </c>
      <c r="T7" s="96">
        <v>19</v>
      </c>
      <c r="U7" s="97">
        <v>20</v>
      </c>
      <c r="V7" s="96">
        <v>21</v>
      </c>
      <c r="W7" s="97">
        <v>22</v>
      </c>
      <c r="X7" s="96">
        <v>23</v>
      </c>
      <c r="Y7" s="97">
        <v>24</v>
      </c>
      <c r="Z7" s="96">
        <v>25</v>
      </c>
      <c r="AA7" s="98">
        <v>26</v>
      </c>
      <c r="AB7" s="99">
        <v>27</v>
      </c>
      <c r="AC7" s="98">
        <v>28</v>
      </c>
      <c r="AD7" s="99">
        <v>29</v>
      </c>
      <c r="AE7" s="98">
        <v>30</v>
      </c>
      <c r="AF7" s="99">
        <v>31</v>
      </c>
      <c r="AG7" s="98">
        <v>32</v>
      </c>
      <c r="AH7" s="99">
        <v>33</v>
      </c>
      <c r="AI7" s="98">
        <v>34</v>
      </c>
      <c r="AJ7" s="99">
        <v>35</v>
      </c>
      <c r="AK7" s="98">
        <v>36</v>
      </c>
      <c r="AL7" s="99">
        <v>37</v>
      </c>
      <c r="AM7" s="98">
        <v>38</v>
      </c>
      <c r="AN7" s="99">
        <v>39</v>
      </c>
      <c r="AO7" s="98">
        <v>40</v>
      </c>
      <c r="AP7" s="99">
        <v>41</v>
      </c>
      <c r="AQ7" s="98">
        <v>42</v>
      </c>
      <c r="AR7" s="99">
        <v>43</v>
      </c>
      <c r="AS7" s="98">
        <v>44</v>
      </c>
      <c r="AT7" s="99">
        <v>45</v>
      </c>
      <c r="AU7" s="98">
        <v>46</v>
      </c>
      <c r="AV7" s="99">
        <v>47</v>
      </c>
      <c r="AW7" s="98">
        <v>48</v>
      </c>
      <c r="AX7" s="99">
        <v>49</v>
      </c>
      <c r="AY7" s="98">
        <v>50</v>
      </c>
      <c r="AZ7" s="99">
        <v>51</v>
      </c>
      <c r="BA7" s="98">
        <v>52</v>
      </c>
      <c r="BB7" s="100">
        <v>53</v>
      </c>
      <c r="BC7" s="100">
        <v>54</v>
      </c>
    </row>
    <row r="8" spans="1:55" s="109" customFormat="1" ht="21">
      <c r="A8" s="102" t="s">
        <v>2988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3">
        <v>7</v>
      </c>
      <c r="I8" s="103">
        <v>8</v>
      </c>
      <c r="J8" s="104">
        <v>9</v>
      </c>
      <c r="K8" s="105">
        <v>10</v>
      </c>
      <c r="L8" s="104">
        <v>12</v>
      </c>
      <c r="M8" s="105">
        <v>14</v>
      </c>
      <c r="N8" s="104">
        <v>16</v>
      </c>
      <c r="O8" s="105">
        <v>18</v>
      </c>
      <c r="P8" s="104">
        <v>20</v>
      </c>
      <c r="Q8" s="105">
        <v>22</v>
      </c>
      <c r="R8" s="104">
        <v>24</v>
      </c>
      <c r="S8" s="105">
        <v>26</v>
      </c>
      <c r="T8" s="104">
        <v>28</v>
      </c>
      <c r="U8" s="105">
        <v>30</v>
      </c>
      <c r="V8" s="104">
        <v>32</v>
      </c>
      <c r="W8" s="105">
        <v>34</v>
      </c>
      <c r="X8" s="104">
        <v>36</v>
      </c>
      <c r="Y8" s="105">
        <v>38</v>
      </c>
      <c r="Z8" s="104">
        <v>40</v>
      </c>
      <c r="AA8" s="106">
        <v>42</v>
      </c>
      <c r="AB8" s="107">
        <v>44</v>
      </c>
      <c r="AC8" s="106">
        <v>46</v>
      </c>
      <c r="AD8" s="107">
        <v>48</v>
      </c>
      <c r="AE8" s="106">
        <v>50</v>
      </c>
      <c r="AF8" s="107">
        <v>52</v>
      </c>
      <c r="AG8" s="106">
        <v>54</v>
      </c>
      <c r="AH8" s="107">
        <v>56</v>
      </c>
      <c r="AI8" s="106">
        <v>58</v>
      </c>
      <c r="AJ8" s="107">
        <v>60</v>
      </c>
      <c r="AK8" s="106">
        <v>62</v>
      </c>
      <c r="AL8" s="107">
        <v>64</v>
      </c>
      <c r="AM8" s="106">
        <v>66</v>
      </c>
      <c r="AN8" s="107">
        <v>68</v>
      </c>
      <c r="AO8" s="106">
        <v>70</v>
      </c>
      <c r="AP8" s="107">
        <v>72</v>
      </c>
      <c r="AQ8" s="106">
        <v>74</v>
      </c>
      <c r="AR8" s="108">
        <v>76</v>
      </c>
      <c r="AS8" s="108">
        <v>76</v>
      </c>
      <c r="AT8" s="108">
        <v>76</v>
      </c>
      <c r="AU8" s="108">
        <v>76</v>
      </c>
      <c r="AV8" s="108">
        <v>76</v>
      </c>
      <c r="AW8" s="108">
        <v>76</v>
      </c>
      <c r="AX8" s="108">
        <v>76</v>
      </c>
      <c r="AY8" s="108">
        <v>76</v>
      </c>
      <c r="AZ8" s="108">
        <v>76</v>
      </c>
      <c r="BA8" s="108">
        <v>76</v>
      </c>
      <c r="BB8" s="108">
        <v>76</v>
      </c>
      <c r="BC8" s="108">
        <v>76</v>
      </c>
    </row>
    <row r="9" spans="1:55" s="115" customFormat="1" ht="21">
      <c r="A9" s="110" t="s">
        <v>2989</v>
      </c>
      <c r="B9" s="111">
        <v>2</v>
      </c>
      <c r="C9" s="111">
        <v>4</v>
      </c>
      <c r="D9" s="111">
        <v>6</v>
      </c>
      <c r="E9" s="111">
        <v>8</v>
      </c>
      <c r="F9" s="111">
        <v>10</v>
      </c>
      <c r="G9" s="111">
        <v>14</v>
      </c>
      <c r="H9" s="111">
        <v>18</v>
      </c>
      <c r="I9" s="111">
        <v>22</v>
      </c>
      <c r="J9" s="112">
        <v>26</v>
      </c>
      <c r="K9" s="113">
        <v>30</v>
      </c>
      <c r="L9" s="112">
        <v>34</v>
      </c>
      <c r="M9" s="113">
        <v>38</v>
      </c>
      <c r="N9" s="112">
        <v>42</v>
      </c>
      <c r="O9" s="113">
        <v>46</v>
      </c>
      <c r="P9" s="112">
        <v>50</v>
      </c>
      <c r="Q9" s="113">
        <v>55</v>
      </c>
      <c r="R9" s="112">
        <v>60</v>
      </c>
      <c r="S9" s="113">
        <v>65</v>
      </c>
      <c r="T9" s="112">
        <v>70</v>
      </c>
      <c r="U9" s="113">
        <v>75</v>
      </c>
      <c r="V9" s="111">
        <v>80</v>
      </c>
      <c r="W9" s="114">
        <v>85</v>
      </c>
      <c r="X9" s="114">
        <v>85</v>
      </c>
      <c r="Y9" s="114">
        <v>85</v>
      </c>
      <c r="Z9" s="114">
        <v>85</v>
      </c>
      <c r="AA9" s="114">
        <v>85</v>
      </c>
      <c r="AB9" s="114">
        <v>85</v>
      </c>
      <c r="AC9" s="114">
        <v>85</v>
      </c>
      <c r="AD9" s="114">
        <v>85</v>
      </c>
      <c r="AE9" s="114">
        <v>85</v>
      </c>
      <c r="AF9" s="114">
        <v>85</v>
      </c>
      <c r="AG9" s="114">
        <v>85</v>
      </c>
      <c r="AH9" s="114">
        <v>85</v>
      </c>
      <c r="AI9" s="114">
        <v>85</v>
      </c>
      <c r="AJ9" s="114">
        <v>85</v>
      </c>
      <c r="AK9" s="114">
        <v>85</v>
      </c>
      <c r="AL9" s="114">
        <v>85</v>
      </c>
      <c r="AM9" s="114">
        <v>85</v>
      </c>
      <c r="AN9" s="114">
        <v>85</v>
      </c>
      <c r="AO9" s="114">
        <v>85</v>
      </c>
      <c r="AP9" s="114">
        <v>85</v>
      </c>
      <c r="AQ9" s="114">
        <v>85</v>
      </c>
      <c r="AR9" s="114">
        <v>85</v>
      </c>
      <c r="AS9" s="114">
        <v>85</v>
      </c>
      <c r="AT9" s="114">
        <v>85</v>
      </c>
      <c r="AU9" s="114">
        <v>85</v>
      </c>
      <c r="AV9" s="114">
        <v>85</v>
      </c>
      <c r="AW9" s="114">
        <v>85</v>
      </c>
      <c r="AX9" s="114">
        <v>85</v>
      </c>
      <c r="AY9" s="114">
        <v>85</v>
      </c>
      <c r="AZ9" s="114">
        <v>85</v>
      </c>
      <c r="BA9" s="114">
        <v>85</v>
      </c>
      <c r="BB9" s="114">
        <v>85</v>
      </c>
      <c r="BC9" s="114">
        <v>85</v>
      </c>
    </row>
    <row r="10" spans="1:55" s="120" customFormat="1" ht="21">
      <c r="A10" s="116" t="s">
        <v>2990</v>
      </c>
      <c r="B10" s="117">
        <v>3</v>
      </c>
      <c r="C10" s="117">
        <v>6</v>
      </c>
      <c r="D10" s="117">
        <v>9</v>
      </c>
      <c r="E10" s="117">
        <v>12</v>
      </c>
      <c r="F10" s="117">
        <v>15</v>
      </c>
      <c r="G10" s="117">
        <v>20</v>
      </c>
      <c r="H10" s="117">
        <v>25</v>
      </c>
      <c r="I10" s="117">
        <v>30</v>
      </c>
      <c r="J10" s="118">
        <v>35</v>
      </c>
      <c r="K10" s="119">
        <v>40</v>
      </c>
      <c r="L10" s="118">
        <v>45</v>
      </c>
      <c r="M10" s="119">
        <v>50</v>
      </c>
      <c r="N10" s="118">
        <v>55</v>
      </c>
      <c r="O10" s="119">
        <v>60</v>
      </c>
      <c r="P10" s="118">
        <v>65</v>
      </c>
      <c r="Q10" s="119">
        <v>72</v>
      </c>
      <c r="R10" s="118">
        <v>79</v>
      </c>
      <c r="S10" s="119">
        <v>86</v>
      </c>
      <c r="T10" s="118">
        <v>93</v>
      </c>
      <c r="U10" s="118">
        <v>93</v>
      </c>
      <c r="V10" s="118">
        <v>93</v>
      </c>
      <c r="W10" s="118">
        <v>93</v>
      </c>
      <c r="X10" s="118">
        <v>93</v>
      </c>
      <c r="Y10" s="118">
        <v>93</v>
      </c>
      <c r="Z10" s="118">
        <v>93</v>
      </c>
      <c r="AA10" s="118">
        <v>93</v>
      </c>
      <c r="AB10" s="118">
        <v>93</v>
      </c>
      <c r="AC10" s="118">
        <v>93</v>
      </c>
      <c r="AD10" s="118">
        <v>93</v>
      </c>
      <c r="AE10" s="118">
        <v>93</v>
      </c>
      <c r="AF10" s="118">
        <v>93</v>
      </c>
      <c r="AG10" s="118">
        <v>93</v>
      </c>
      <c r="AH10" s="118">
        <v>93</v>
      </c>
      <c r="AI10" s="118">
        <v>93</v>
      </c>
      <c r="AJ10" s="118">
        <v>93</v>
      </c>
      <c r="AK10" s="118">
        <v>93</v>
      </c>
      <c r="AL10" s="118">
        <v>93</v>
      </c>
      <c r="AM10" s="118">
        <v>93</v>
      </c>
      <c r="AN10" s="118">
        <v>93</v>
      </c>
      <c r="AO10" s="118">
        <v>93</v>
      </c>
      <c r="AP10" s="118">
        <v>93</v>
      </c>
      <c r="AQ10" s="118">
        <v>93</v>
      </c>
      <c r="AR10" s="118">
        <v>93</v>
      </c>
      <c r="AS10" s="118">
        <v>93</v>
      </c>
      <c r="AT10" s="118">
        <v>93</v>
      </c>
      <c r="AU10" s="118">
        <v>93</v>
      </c>
      <c r="AV10" s="118">
        <v>93</v>
      </c>
      <c r="AW10" s="118">
        <v>93</v>
      </c>
      <c r="AX10" s="118">
        <v>93</v>
      </c>
      <c r="AY10" s="118">
        <v>93</v>
      </c>
      <c r="AZ10" s="118">
        <v>93</v>
      </c>
      <c r="BA10" s="118">
        <v>93</v>
      </c>
      <c r="BB10" s="118">
        <v>93</v>
      </c>
      <c r="BC10" s="118">
        <v>93</v>
      </c>
    </row>
    <row r="11" spans="1:55" ht="21">
      <c r="A11" s="121"/>
      <c r="B11" s="122"/>
      <c r="C11" s="122"/>
      <c r="D11" s="122"/>
      <c r="E11" s="122"/>
      <c r="F11" s="122"/>
      <c r="G11" s="122"/>
      <c r="H11" s="122"/>
      <c r="I11" s="122"/>
      <c r="J11" s="123"/>
      <c r="K11" s="121"/>
      <c r="L11" s="123"/>
      <c r="M11" s="121"/>
      <c r="N11" s="123"/>
      <c r="O11" s="121"/>
      <c r="P11" s="123"/>
      <c r="Q11" s="121"/>
      <c r="R11" s="123"/>
      <c r="S11" s="121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2"/>
    </row>
    <row r="12" spans="1:55" ht="2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</row>
  </sheetData>
  <mergeCells count="5">
    <mergeCell ref="A1:BC1"/>
    <mergeCell ref="A2:BC2"/>
    <mergeCell ref="A3:BC3"/>
    <mergeCell ref="A4:BC4"/>
    <mergeCell ref="A5:B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14</vt:i4>
      </vt:variant>
    </vt:vector>
  </HeadingPairs>
  <TitlesOfParts>
    <vt:vector size="25" baseType="lpstr">
      <vt:lpstr>ม.1</vt:lpstr>
      <vt:lpstr>ม.3</vt:lpstr>
      <vt:lpstr>ม.4</vt:lpstr>
      <vt:lpstr>ม.6</vt:lpstr>
      <vt:lpstr>ม.8</vt:lpstr>
      <vt:lpstr>ม.9</vt:lpstr>
      <vt:lpstr>ม.14</vt:lpstr>
      <vt:lpstr>โรงสี</vt:lpstr>
      <vt:lpstr>ราคาเสื่อม</vt:lpstr>
      <vt:lpstr>ราคาโรงเรือน</vt:lpstr>
      <vt:lpstr>ภ.ด.ส.7</vt:lpstr>
      <vt:lpstr>ม.1!Print_Area</vt:lpstr>
      <vt:lpstr>ม.14!Print_Area</vt:lpstr>
      <vt:lpstr>ม.3!Print_Area</vt:lpstr>
      <vt:lpstr>ม.4!Print_Area</vt:lpstr>
      <vt:lpstr>ม.6!Print_Area</vt:lpstr>
      <vt:lpstr>ม.8!Print_Area</vt:lpstr>
      <vt:lpstr>ม.9!Print_Area</vt:lpstr>
      <vt:lpstr>ม.1!Print_Titles</vt:lpstr>
      <vt:lpstr>ม.14!Print_Titles</vt:lpstr>
      <vt:lpstr>ม.3!Print_Titles</vt:lpstr>
      <vt:lpstr>ม.4!Print_Titles</vt:lpstr>
      <vt:lpstr>ม.6!Print_Titles</vt:lpstr>
      <vt:lpstr>ม.8!Print_Titles</vt:lpstr>
      <vt:lpstr>ม.9!Print_Titles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2021-08-24T03:15:20Z</dcterms:modified>
</cp:coreProperties>
</file>